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  <Override PartName="/xl/commentsmeta1" ContentType="application/binary"/>
  <Override PartName="/xl/commentsmeta2" ContentType="application/binary"/>
  <Override PartName="/xl/commentsmeta3" ContentType="application/binary"/>
  <Override PartName="/xl/commentsmeta4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02"/>
  <workbookPr/>
  <mc:AlternateContent xmlns:mc="http://schemas.openxmlformats.org/markup-compatibility/2006">
    <mc:Choice Requires="x15">
      <x15ac:absPath xmlns:x15ac="http://schemas.microsoft.com/office/spreadsheetml/2010/11/ac" url="C:\Users\My_PC\Downloads\"/>
    </mc:Choice>
  </mc:AlternateContent>
  <xr:revisionPtr revIDLastSave="0" documentId="8_{B2879B8B-D807-4331-B47E-0311324AB469}" xr6:coauthVersionLast="47" xr6:coauthVersionMax="47" xr10:uidLastSave="{00000000-0000-0000-0000-000000000000}"/>
  <bookViews>
    <workbookView xWindow="-120" yWindow="-120" windowWidth="24240" windowHeight="13140" activeTab="4" xr2:uid="{00000000-000D-0000-FFFF-FFFF00000000}"/>
  </bookViews>
  <sheets>
    <sheet name="Calendar" sheetId="1" r:id="rId1"/>
    <sheet name="ThongtinDN" sheetId="2" r:id="rId2"/>
    <sheet name="Hợp đồng" sheetId="3" r:id="rId3"/>
    <sheet name="Nhập liệu" sheetId="4" r:id="rId4"/>
    <sheet name="Chi tiết" sheetId="5" r:id="rId5"/>
    <sheet name="DANH MỤC KHÁCH  HÀNG" sheetId="6" r:id="rId6"/>
  </sheets>
  <definedNames>
    <definedName name="_Fill" localSheetId="4">#REF!</definedName>
    <definedName name="_Fill" localSheetId="3">#REF!</definedName>
    <definedName name="_Fill" localSheetId="1">#REF!</definedName>
    <definedName name="_Fill">#REF!</definedName>
    <definedName name="_Key1" localSheetId="4">#REF!</definedName>
    <definedName name="_Key1" localSheetId="3">#REF!</definedName>
    <definedName name="_Key1">#REF!</definedName>
    <definedName name="_Key2" localSheetId="4">#REF!</definedName>
    <definedName name="_Key2" localSheetId="3">#REF!</definedName>
    <definedName name="_Key2">#REF!</definedName>
    <definedName name="_Sort" localSheetId="4">#REF!</definedName>
    <definedName name="_Sort" localSheetId="3">#REF!</definedName>
    <definedName name="_Sort" localSheetId="1">#REF!</definedName>
    <definedName name="_Sort">#REF!</definedName>
    <definedName name="MACT">'Hợp đồng'!$B$9:$B$101</definedName>
    <definedName name="MACTY">'DANH MỤC KHÁCH  HÀNG'!$A$7:$A$172</definedName>
    <definedName name="ngay1" localSheetId="1">ThongtinDN!$D$16</definedName>
    <definedName name="ngay1">ThongtinDN!$D$13</definedName>
    <definedName name="ngay2" localSheetId="1">ThongtinDN!$D$17</definedName>
    <definedName name="ngay2">ThongtinDN!$D$14</definedName>
    <definedName name="wrn.chi._.tiÆt." localSheetId="1">#REF!</definedName>
    <definedName name="wrn.chi._.tiÆt.">#REF!</definedName>
  </definedNames>
  <calcPr calcId="181029"/>
  <extLst>
    <ext uri="GoogleSheetsCustomDataVersion2">
      <go:sheetsCustomData xmlns:go="http://customooxmlschemas.google.com/" r:id="rId11" roundtripDataChecksum="nn/nKrFEbhuLaFl2F9AEvEZVC3yMVwZginV2P1Btut8="/>
    </ext>
  </extLst>
</workbook>
</file>

<file path=xl/calcChain.xml><?xml version="1.0" encoding="utf-8"?>
<calcChain xmlns="http://schemas.openxmlformats.org/spreadsheetml/2006/main">
  <c r="C9" i="5" l="1"/>
  <c r="B27" i="1"/>
  <c r="I5" i="2"/>
  <c r="K13" i="2"/>
  <c r="A3" i="6"/>
  <c r="A2" i="6"/>
  <c r="A1" i="6"/>
  <c r="Q26" i="5"/>
  <c r="Q27" i="5" s="1"/>
  <c r="C13" i="5"/>
  <c r="C12" i="5"/>
  <c r="G11" i="5"/>
  <c r="D11" i="5"/>
  <c r="G10" i="5"/>
  <c r="C10" i="5"/>
  <c r="C8" i="5"/>
  <c r="A3" i="5"/>
  <c r="A2" i="5"/>
  <c r="A1" i="5"/>
  <c r="O273" i="4"/>
  <c r="O272" i="4"/>
  <c r="O271" i="4"/>
  <c r="O270" i="4"/>
  <c r="O269" i="4"/>
  <c r="O268" i="4"/>
  <c r="O267" i="4"/>
  <c r="O266" i="4"/>
  <c r="O265" i="4"/>
  <c r="O264" i="4"/>
  <c r="O263" i="4"/>
  <c r="O262" i="4"/>
  <c r="O261" i="4"/>
  <c r="O260" i="4"/>
  <c r="O259" i="4"/>
  <c r="O258" i="4"/>
  <c r="O257" i="4"/>
  <c r="O256" i="4"/>
  <c r="N256" i="4"/>
  <c r="M256" i="4"/>
  <c r="L256" i="4"/>
  <c r="O255" i="4"/>
  <c r="N255" i="4"/>
  <c r="M255" i="4"/>
  <c r="L255" i="4"/>
  <c r="O254" i="4"/>
  <c r="N254" i="4"/>
  <c r="M254" i="4"/>
  <c r="L254" i="4"/>
  <c r="O253" i="4"/>
  <c r="N253" i="4"/>
  <c r="M253" i="4"/>
  <c r="L253" i="4"/>
  <c r="O252" i="4"/>
  <c r="N252" i="4"/>
  <c r="M252" i="4"/>
  <c r="L252" i="4"/>
  <c r="O251" i="4"/>
  <c r="N251" i="4"/>
  <c r="M251" i="4"/>
  <c r="L251" i="4"/>
  <c r="O250" i="4"/>
  <c r="N250" i="4"/>
  <c r="M250" i="4"/>
  <c r="L250" i="4"/>
  <c r="O249" i="4"/>
  <c r="N249" i="4"/>
  <c r="M249" i="4"/>
  <c r="L249" i="4"/>
  <c r="O248" i="4"/>
  <c r="N248" i="4"/>
  <c r="M248" i="4"/>
  <c r="L248" i="4"/>
  <c r="O247" i="4"/>
  <c r="N247" i="4"/>
  <c r="M247" i="4"/>
  <c r="L247" i="4"/>
  <c r="O246" i="4"/>
  <c r="N246" i="4"/>
  <c r="M246" i="4"/>
  <c r="L246" i="4"/>
  <c r="O245" i="4"/>
  <c r="N245" i="4"/>
  <c r="M245" i="4"/>
  <c r="L245" i="4"/>
  <c r="O244" i="4"/>
  <c r="N244" i="4"/>
  <c r="M244" i="4"/>
  <c r="L244" i="4"/>
  <c r="O243" i="4"/>
  <c r="N243" i="4"/>
  <c r="M243" i="4"/>
  <c r="L243" i="4"/>
  <c r="O242" i="4"/>
  <c r="N242" i="4"/>
  <c r="M242" i="4"/>
  <c r="L242" i="4"/>
  <c r="O241" i="4"/>
  <c r="N241" i="4"/>
  <c r="M241" i="4"/>
  <c r="L241" i="4"/>
  <c r="O240" i="4"/>
  <c r="N240" i="4"/>
  <c r="M240" i="4"/>
  <c r="L240" i="4"/>
  <c r="O239" i="4"/>
  <c r="N239" i="4"/>
  <c r="M239" i="4"/>
  <c r="L239" i="4"/>
  <c r="O238" i="4"/>
  <c r="N238" i="4"/>
  <c r="M238" i="4"/>
  <c r="L238" i="4"/>
  <c r="O237" i="4"/>
  <c r="N237" i="4"/>
  <c r="M237" i="4"/>
  <c r="L237" i="4"/>
  <c r="O236" i="4"/>
  <c r="N236" i="4"/>
  <c r="M236" i="4"/>
  <c r="L236" i="4"/>
  <c r="O235" i="4"/>
  <c r="N235" i="4"/>
  <c r="M235" i="4"/>
  <c r="L235" i="4"/>
  <c r="O234" i="4"/>
  <c r="N234" i="4"/>
  <c r="M234" i="4"/>
  <c r="L234" i="4"/>
  <c r="O233" i="4"/>
  <c r="N233" i="4"/>
  <c r="M233" i="4"/>
  <c r="L233" i="4"/>
  <c r="O232" i="4"/>
  <c r="N232" i="4"/>
  <c r="M232" i="4"/>
  <c r="L232" i="4"/>
  <c r="O231" i="4"/>
  <c r="N231" i="4"/>
  <c r="M231" i="4"/>
  <c r="L231" i="4"/>
  <c r="O230" i="4"/>
  <c r="N230" i="4"/>
  <c r="M230" i="4"/>
  <c r="L230" i="4"/>
  <c r="O229" i="4"/>
  <c r="N229" i="4"/>
  <c r="M229" i="4"/>
  <c r="L229" i="4"/>
  <c r="O228" i="4"/>
  <c r="N228" i="4"/>
  <c r="M228" i="4"/>
  <c r="L228" i="4"/>
  <c r="O227" i="4"/>
  <c r="N227" i="4"/>
  <c r="M227" i="4"/>
  <c r="L227" i="4"/>
  <c r="O226" i="4"/>
  <c r="N226" i="4"/>
  <c r="M226" i="4"/>
  <c r="L226" i="4"/>
  <c r="O225" i="4"/>
  <c r="N225" i="4"/>
  <c r="M225" i="4"/>
  <c r="L225" i="4"/>
  <c r="O224" i="4"/>
  <c r="N224" i="4"/>
  <c r="M224" i="4"/>
  <c r="L224" i="4"/>
  <c r="O223" i="4"/>
  <c r="N223" i="4"/>
  <c r="M223" i="4"/>
  <c r="L223" i="4"/>
  <c r="O222" i="4"/>
  <c r="N222" i="4"/>
  <c r="M222" i="4"/>
  <c r="L222" i="4"/>
  <c r="O221" i="4"/>
  <c r="N221" i="4"/>
  <c r="M221" i="4"/>
  <c r="L221" i="4"/>
  <c r="O220" i="4"/>
  <c r="N220" i="4"/>
  <c r="M220" i="4"/>
  <c r="L220" i="4"/>
  <c r="O219" i="4"/>
  <c r="N219" i="4"/>
  <c r="M219" i="4"/>
  <c r="L219" i="4"/>
  <c r="O218" i="4"/>
  <c r="N218" i="4"/>
  <c r="M218" i="4"/>
  <c r="L218" i="4"/>
  <c r="O217" i="4"/>
  <c r="N217" i="4"/>
  <c r="M217" i="4"/>
  <c r="L217" i="4"/>
  <c r="O216" i="4"/>
  <c r="N216" i="4"/>
  <c r="M216" i="4"/>
  <c r="L216" i="4"/>
  <c r="O215" i="4"/>
  <c r="N215" i="4"/>
  <c r="M215" i="4"/>
  <c r="L215" i="4"/>
  <c r="O214" i="4"/>
  <c r="N214" i="4"/>
  <c r="M214" i="4"/>
  <c r="L214" i="4"/>
  <c r="O213" i="4"/>
  <c r="N213" i="4"/>
  <c r="M213" i="4"/>
  <c r="L213" i="4"/>
  <c r="O212" i="4"/>
  <c r="N212" i="4"/>
  <c r="M212" i="4"/>
  <c r="L212" i="4"/>
  <c r="O211" i="4"/>
  <c r="N211" i="4"/>
  <c r="M211" i="4"/>
  <c r="L211" i="4"/>
  <c r="O210" i="4"/>
  <c r="N210" i="4"/>
  <c r="M210" i="4"/>
  <c r="L210" i="4"/>
  <c r="O209" i="4"/>
  <c r="N209" i="4"/>
  <c r="M209" i="4"/>
  <c r="L209" i="4"/>
  <c r="O208" i="4"/>
  <c r="N208" i="4"/>
  <c r="M208" i="4"/>
  <c r="L208" i="4"/>
  <c r="O207" i="4"/>
  <c r="N207" i="4"/>
  <c r="M207" i="4"/>
  <c r="L207" i="4"/>
  <c r="O206" i="4"/>
  <c r="N206" i="4"/>
  <c r="M206" i="4"/>
  <c r="L206" i="4"/>
  <c r="O205" i="4"/>
  <c r="N205" i="4"/>
  <c r="M205" i="4"/>
  <c r="L205" i="4"/>
  <c r="O204" i="4"/>
  <c r="N204" i="4"/>
  <c r="M204" i="4"/>
  <c r="L204" i="4"/>
  <c r="O203" i="4"/>
  <c r="N203" i="4"/>
  <c r="M203" i="4"/>
  <c r="L203" i="4"/>
  <c r="O202" i="4"/>
  <c r="N202" i="4"/>
  <c r="M202" i="4"/>
  <c r="L202" i="4"/>
  <c r="O201" i="4"/>
  <c r="N201" i="4"/>
  <c r="M201" i="4"/>
  <c r="L201" i="4"/>
  <c r="O200" i="4"/>
  <c r="N200" i="4"/>
  <c r="M200" i="4"/>
  <c r="L200" i="4"/>
  <c r="O199" i="4"/>
  <c r="N199" i="4"/>
  <c r="M199" i="4"/>
  <c r="L199" i="4"/>
  <c r="O198" i="4"/>
  <c r="N198" i="4"/>
  <c r="M198" i="4"/>
  <c r="L198" i="4"/>
  <c r="O197" i="4"/>
  <c r="N197" i="4"/>
  <c r="M197" i="4"/>
  <c r="L197" i="4"/>
  <c r="O196" i="4"/>
  <c r="N196" i="4"/>
  <c r="M196" i="4"/>
  <c r="L196" i="4"/>
  <c r="O195" i="4"/>
  <c r="N195" i="4"/>
  <c r="M195" i="4"/>
  <c r="L195" i="4"/>
  <c r="O194" i="4"/>
  <c r="N194" i="4"/>
  <c r="M194" i="4"/>
  <c r="L194" i="4"/>
  <c r="O193" i="4"/>
  <c r="N193" i="4"/>
  <c r="M193" i="4"/>
  <c r="L193" i="4"/>
  <c r="O192" i="4"/>
  <c r="N192" i="4"/>
  <c r="M192" i="4"/>
  <c r="L192" i="4"/>
  <c r="O191" i="4"/>
  <c r="N191" i="4"/>
  <c r="M191" i="4"/>
  <c r="L191" i="4"/>
  <c r="O190" i="4"/>
  <c r="N190" i="4"/>
  <c r="M190" i="4"/>
  <c r="L190" i="4"/>
  <c r="O189" i="4"/>
  <c r="N189" i="4"/>
  <c r="M189" i="4"/>
  <c r="L189" i="4"/>
  <c r="O188" i="4"/>
  <c r="N188" i="4"/>
  <c r="M188" i="4"/>
  <c r="L188" i="4"/>
  <c r="O187" i="4"/>
  <c r="N187" i="4"/>
  <c r="M187" i="4"/>
  <c r="L187" i="4"/>
  <c r="O186" i="4"/>
  <c r="N186" i="4"/>
  <c r="M186" i="4"/>
  <c r="L186" i="4"/>
  <c r="O185" i="4"/>
  <c r="N185" i="4"/>
  <c r="M185" i="4"/>
  <c r="L185" i="4"/>
  <c r="O184" i="4"/>
  <c r="N184" i="4"/>
  <c r="M184" i="4"/>
  <c r="L184" i="4"/>
  <c r="O183" i="4"/>
  <c r="N183" i="4"/>
  <c r="M183" i="4"/>
  <c r="L183" i="4"/>
  <c r="O182" i="4"/>
  <c r="N182" i="4"/>
  <c r="M182" i="4"/>
  <c r="L182" i="4"/>
  <c r="O181" i="4"/>
  <c r="N181" i="4"/>
  <c r="M181" i="4"/>
  <c r="L181" i="4"/>
  <c r="O180" i="4"/>
  <c r="N180" i="4"/>
  <c r="M180" i="4"/>
  <c r="L180" i="4"/>
  <c r="O179" i="4"/>
  <c r="N179" i="4"/>
  <c r="M179" i="4"/>
  <c r="L179" i="4"/>
  <c r="O178" i="4"/>
  <c r="N178" i="4"/>
  <c r="M178" i="4"/>
  <c r="L178" i="4"/>
  <c r="O177" i="4"/>
  <c r="N177" i="4"/>
  <c r="M177" i="4"/>
  <c r="L177" i="4"/>
  <c r="O176" i="4"/>
  <c r="N176" i="4"/>
  <c r="M176" i="4"/>
  <c r="L176" i="4"/>
  <c r="O175" i="4"/>
  <c r="N175" i="4"/>
  <c r="M175" i="4"/>
  <c r="L175" i="4"/>
  <c r="O174" i="4"/>
  <c r="N174" i="4"/>
  <c r="M174" i="4"/>
  <c r="L174" i="4"/>
  <c r="O173" i="4"/>
  <c r="N173" i="4"/>
  <c r="M173" i="4"/>
  <c r="L173" i="4"/>
  <c r="O172" i="4"/>
  <c r="N172" i="4"/>
  <c r="M172" i="4"/>
  <c r="L172" i="4"/>
  <c r="O171" i="4"/>
  <c r="N171" i="4"/>
  <c r="M171" i="4"/>
  <c r="L171" i="4"/>
  <c r="O170" i="4"/>
  <c r="N170" i="4"/>
  <c r="M170" i="4"/>
  <c r="L170" i="4"/>
  <c r="O169" i="4"/>
  <c r="N169" i="4"/>
  <c r="M169" i="4"/>
  <c r="L169" i="4"/>
  <c r="O168" i="4"/>
  <c r="N168" i="4"/>
  <c r="M168" i="4"/>
  <c r="L168" i="4"/>
  <c r="O167" i="4"/>
  <c r="N167" i="4"/>
  <c r="M167" i="4"/>
  <c r="L167" i="4"/>
  <c r="O166" i="4"/>
  <c r="N166" i="4"/>
  <c r="M166" i="4"/>
  <c r="L166" i="4"/>
  <c r="O165" i="4"/>
  <c r="N165" i="4"/>
  <c r="M165" i="4"/>
  <c r="L165" i="4"/>
  <c r="O164" i="4"/>
  <c r="N164" i="4"/>
  <c r="M164" i="4"/>
  <c r="L164" i="4"/>
  <c r="O163" i="4"/>
  <c r="N163" i="4"/>
  <c r="M163" i="4"/>
  <c r="L163" i="4"/>
  <c r="O162" i="4"/>
  <c r="N162" i="4"/>
  <c r="M162" i="4"/>
  <c r="L162" i="4"/>
  <c r="O161" i="4"/>
  <c r="N161" i="4"/>
  <c r="M161" i="4"/>
  <c r="L161" i="4"/>
  <c r="O160" i="4"/>
  <c r="N160" i="4"/>
  <c r="M160" i="4"/>
  <c r="L160" i="4"/>
  <c r="O159" i="4"/>
  <c r="N159" i="4"/>
  <c r="M159" i="4"/>
  <c r="L159" i="4"/>
  <c r="O158" i="4"/>
  <c r="N158" i="4"/>
  <c r="M158" i="4"/>
  <c r="L158" i="4"/>
  <c r="O157" i="4"/>
  <c r="N157" i="4"/>
  <c r="M157" i="4"/>
  <c r="L157" i="4"/>
  <c r="O156" i="4"/>
  <c r="N156" i="4"/>
  <c r="M156" i="4"/>
  <c r="L156" i="4"/>
  <c r="O155" i="4"/>
  <c r="N155" i="4"/>
  <c r="M155" i="4"/>
  <c r="L155" i="4"/>
  <c r="O154" i="4"/>
  <c r="N154" i="4"/>
  <c r="M154" i="4"/>
  <c r="L154" i="4"/>
  <c r="O153" i="4"/>
  <c r="N153" i="4"/>
  <c r="M153" i="4"/>
  <c r="L153" i="4"/>
  <c r="O152" i="4"/>
  <c r="N152" i="4"/>
  <c r="M152" i="4"/>
  <c r="L152" i="4"/>
  <c r="O151" i="4"/>
  <c r="N151" i="4"/>
  <c r="M151" i="4"/>
  <c r="L151" i="4"/>
  <c r="O150" i="4"/>
  <c r="N150" i="4"/>
  <c r="M150" i="4"/>
  <c r="L150" i="4"/>
  <c r="O149" i="4"/>
  <c r="N149" i="4"/>
  <c r="M149" i="4"/>
  <c r="L149" i="4"/>
  <c r="O148" i="4"/>
  <c r="N148" i="4"/>
  <c r="M148" i="4"/>
  <c r="L148" i="4"/>
  <c r="O147" i="4"/>
  <c r="N147" i="4"/>
  <c r="M147" i="4"/>
  <c r="L147" i="4"/>
  <c r="O146" i="4"/>
  <c r="N146" i="4"/>
  <c r="M146" i="4"/>
  <c r="L146" i="4"/>
  <c r="O145" i="4"/>
  <c r="N145" i="4"/>
  <c r="M145" i="4"/>
  <c r="L145" i="4"/>
  <c r="O144" i="4"/>
  <c r="N144" i="4"/>
  <c r="M144" i="4"/>
  <c r="L144" i="4"/>
  <c r="O143" i="4"/>
  <c r="N143" i="4"/>
  <c r="M143" i="4"/>
  <c r="L143" i="4"/>
  <c r="O142" i="4"/>
  <c r="N142" i="4"/>
  <c r="M142" i="4"/>
  <c r="L142" i="4"/>
  <c r="O141" i="4"/>
  <c r="N141" i="4"/>
  <c r="M141" i="4"/>
  <c r="L141" i="4"/>
  <c r="O140" i="4"/>
  <c r="N140" i="4"/>
  <c r="M140" i="4"/>
  <c r="L140" i="4"/>
  <c r="O139" i="4"/>
  <c r="N139" i="4"/>
  <c r="M139" i="4"/>
  <c r="L139" i="4"/>
  <c r="O138" i="4"/>
  <c r="N138" i="4"/>
  <c r="M138" i="4"/>
  <c r="L138" i="4"/>
  <c r="O137" i="4"/>
  <c r="N137" i="4"/>
  <c r="M137" i="4"/>
  <c r="L137" i="4"/>
  <c r="O136" i="4"/>
  <c r="N136" i="4"/>
  <c r="M136" i="4"/>
  <c r="L136" i="4"/>
  <c r="O135" i="4"/>
  <c r="N135" i="4"/>
  <c r="M135" i="4"/>
  <c r="L135" i="4"/>
  <c r="O134" i="4"/>
  <c r="N134" i="4"/>
  <c r="M134" i="4"/>
  <c r="L134" i="4"/>
  <c r="O133" i="4"/>
  <c r="N133" i="4"/>
  <c r="M133" i="4"/>
  <c r="L133" i="4"/>
  <c r="O132" i="4"/>
  <c r="N132" i="4"/>
  <c r="M132" i="4"/>
  <c r="L132" i="4"/>
  <c r="O131" i="4"/>
  <c r="N131" i="4"/>
  <c r="M131" i="4"/>
  <c r="L131" i="4"/>
  <c r="O130" i="4"/>
  <c r="N130" i="4"/>
  <c r="M130" i="4"/>
  <c r="L130" i="4"/>
  <c r="O129" i="4"/>
  <c r="N129" i="4"/>
  <c r="M129" i="4"/>
  <c r="L129" i="4"/>
  <c r="O128" i="4"/>
  <c r="N128" i="4"/>
  <c r="M128" i="4"/>
  <c r="L128" i="4"/>
  <c r="O127" i="4"/>
  <c r="N127" i="4"/>
  <c r="M127" i="4"/>
  <c r="L127" i="4"/>
  <c r="O126" i="4"/>
  <c r="N126" i="4"/>
  <c r="M126" i="4"/>
  <c r="L126" i="4"/>
  <c r="O125" i="4"/>
  <c r="N125" i="4"/>
  <c r="M125" i="4"/>
  <c r="L125" i="4"/>
  <c r="O124" i="4"/>
  <c r="N124" i="4"/>
  <c r="M124" i="4"/>
  <c r="L124" i="4"/>
  <c r="O123" i="4"/>
  <c r="N123" i="4"/>
  <c r="M123" i="4"/>
  <c r="L123" i="4"/>
  <c r="O122" i="4"/>
  <c r="N122" i="4"/>
  <c r="M122" i="4"/>
  <c r="L122" i="4"/>
  <c r="O121" i="4"/>
  <c r="N121" i="4"/>
  <c r="M121" i="4"/>
  <c r="L121" i="4"/>
  <c r="O120" i="4"/>
  <c r="N120" i="4"/>
  <c r="M120" i="4"/>
  <c r="L120" i="4"/>
  <c r="O119" i="4"/>
  <c r="N119" i="4"/>
  <c r="M119" i="4"/>
  <c r="L119" i="4"/>
  <c r="O118" i="4"/>
  <c r="N118" i="4"/>
  <c r="M118" i="4"/>
  <c r="L118" i="4"/>
  <c r="O117" i="4"/>
  <c r="N117" i="4"/>
  <c r="M117" i="4"/>
  <c r="L117" i="4"/>
  <c r="O116" i="4"/>
  <c r="N116" i="4"/>
  <c r="M116" i="4"/>
  <c r="L116" i="4"/>
  <c r="O115" i="4"/>
  <c r="N115" i="4"/>
  <c r="M115" i="4"/>
  <c r="L115" i="4"/>
  <c r="O114" i="4"/>
  <c r="N114" i="4"/>
  <c r="M114" i="4"/>
  <c r="L114" i="4"/>
  <c r="O113" i="4"/>
  <c r="N113" i="4"/>
  <c r="M113" i="4"/>
  <c r="L113" i="4"/>
  <c r="O112" i="4"/>
  <c r="N112" i="4"/>
  <c r="M112" i="4"/>
  <c r="L112" i="4"/>
  <c r="O111" i="4"/>
  <c r="N111" i="4"/>
  <c r="M111" i="4"/>
  <c r="L111" i="4"/>
  <c r="O110" i="4"/>
  <c r="N110" i="4"/>
  <c r="M110" i="4"/>
  <c r="L110" i="4"/>
  <c r="O109" i="4"/>
  <c r="N109" i="4"/>
  <c r="M109" i="4"/>
  <c r="L109" i="4"/>
  <c r="O108" i="4"/>
  <c r="N108" i="4"/>
  <c r="M108" i="4"/>
  <c r="L108" i="4"/>
  <c r="O107" i="4"/>
  <c r="N107" i="4"/>
  <c r="M107" i="4"/>
  <c r="L107" i="4"/>
  <c r="O106" i="4"/>
  <c r="N106" i="4"/>
  <c r="M106" i="4"/>
  <c r="L106" i="4"/>
  <c r="O105" i="4"/>
  <c r="N105" i="4"/>
  <c r="M105" i="4"/>
  <c r="L105" i="4"/>
  <c r="O104" i="4"/>
  <c r="N104" i="4"/>
  <c r="M104" i="4"/>
  <c r="L104" i="4"/>
  <c r="O103" i="4"/>
  <c r="N103" i="4"/>
  <c r="M103" i="4"/>
  <c r="L103" i="4"/>
  <c r="O102" i="4"/>
  <c r="N102" i="4"/>
  <c r="M102" i="4"/>
  <c r="L102" i="4"/>
  <c r="O101" i="4"/>
  <c r="N101" i="4"/>
  <c r="M101" i="4"/>
  <c r="L101" i="4"/>
  <c r="O100" i="4"/>
  <c r="N100" i="4"/>
  <c r="M100" i="4"/>
  <c r="L100" i="4"/>
  <c r="O99" i="4"/>
  <c r="N99" i="4"/>
  <c r="M99" i="4"/>
  <c r="L99" i="4"/>
  <c r="O98" i="4"/>
  <c r="N98" i="4"/>
  <c r="M98" i="4"/>
  <c r="L98" i="4"/>
  <c r="O97" i="4"/>
  <c r="N97" i="4"/>
  <c r="M97" i="4"/>
  <c r="L97" i="4"/>
  <c r="O96" i="4"/>
  <c r="N96" i="4"/>
  <c r="M96" i="4"/>
  <c r="L96" i="4"/>
  <c r="O95" i="4"/>
  <c r="N95" i="4"/>
  <c r="M95" i="4"/>
  <c r="L95" i="4"/>
  <c r="O94" i="4"/>
  <c r="N94" i="4"/>
  <c r="M94" i="4"/>
  <c r="L94" i="4"/>
  <c r="O93" i="4"/>
  <c r="N93" i="4"/>
  <c r="M93" i="4"/>
  <c r="L93" i="4"/>
  <c r="O92" i="4"/>
  <c r="N92" i="4"/>
  <c r="M92" i="4"/>
  <c r="L92" i="4"/>
  <c r="O91" i="4"/>
  <c r="N91" i="4"/>
  <c r="M91" i="4"/>
  <c r="L91" i="4"/>
  <c r="O90" i="4"/>
  <c r="N90" i="4"/>
  <c r="M90" i="4"/>
  <c r="L90" i="4"/>
  <c r="O89" i="4"/>
  <c r="N89" i="4"/>
  <c r="M89" i="4"/>
  <c r="L89" i="4"/>
  <c r="O88" i="4"/>
  <c r="N88" i="4"/>
  <c r="M88" i="4"/>
  <c r="L88" i="4"/>
  <c r="O87" i="4"/>
  <c r="N87" i="4"/>
  <c r="M87" i="4"/>
  <c r="L87" i="4"/>
  <c r="O86" i="4"/>
  <c r="N86" i="4"/>
  <c r="M86" i="4"/>
  <c r="L86" i="4"/>
  <c r="O85" i="4"/>
  <c r="N85" i="4"/>
  <c r="M85" i="4"/>
  <c r="L85" i="4"/>
  <c r="O84" i="4"/>
  <c r="N84" i="4"/>
  <c r="M84" i="4"/>
  <c r="L84" i="4"/>
  <c r="O83" i="4"/>
  <c r="N83" i="4"/>
  <c r="M83" i="4"/>
  <c r="L83" i="4"/>
  <c r="O82" i="4"/>
  <c r="N82" i="4"/>
  <c r="M82" i="4"/>
  <c r="L82" i="4"/>
  <c r="O81" i="4"/>
  <c r="N81" i="4"/>
  <c r="M81" i="4"/>
  <c r="L81" i="4"/>
  <c r="O80" i="4"/>
  <c r="N80" i="4"/>
  <c r="M80" i="4"/>
  <c r="L80" i="4"/>
  <c r="O79" i="4"/>
  <c r="N79" i="4"/>
  <c r="M79" i="4"/>
  <c r="L79" i="4"/>
  <c r="O78" i="4"/>
  <c r="N78" i="4"/>
  <c r="M78" i="4"/>
  <c r="L78" i="4"/>
  <c r="O77" i="4"/>
  <c r="N77" i="4"/>
  <c r="M77" i="4"/>
  <c r="L77" i="4"/>
  <c r="O76" i="4"/>
  <c r="N76" i="4"/>
  <c r="M76" i="4"/>
  <c r="L76" i="4"/>
  <c r="O75" i="4"/>
  <c r="N75" i="4"/>
  <c r="M75" i="4"/>
  <c r="L75" i="4"/>
  <c r="O74" i="4"/>
  <c r="N74" i="4"/>
  <c r="M74" i="4"/>
  <c r="L74" i="4"/>
  <c r="O73" i="4"/>
  <c r="N73" i="4"/>
  <c r="M73" i="4"/>
  <c r="L73" i="4"/>
  <c r="O72" i="4"/>
  <c r="N72" i="4"/>
  <c r="M72" i="4"/>
  <c r="L72" i="4"/>
  <c r="O71" i="4"/>
  <c r="N71" i="4"/>
  <c r="M71" i="4"/>
  <c r="L71" i="4"/>
  <c r="O70" i="4"/>
  <c r="N70" i="4"/>
  <c r="M70" i="4"/>
  <c r="L70" i="4"/>
  <c r="O69" i="4"/>
  <c r="N69" i="4"/>
  <c r="M69" i="4"/>
  <c r="L69" i="4"/>
  <c r="O68" i="4"/>
  <c r="N68" i="4"/>
  <c r="M68" i="4"/>
  <c r="L68" i="4"/>
  <c r="O67" i="4"/>
  <c r="N67" i="4"/>
  <c r="M67" i="4"/>
  <c r="L67" i="4"/>
  <c r="O66" i="4"/>
  <c r="N66" i="4"/>
  <c r="M66" i="4"/>
  <c r="L66" i="4"/>
  <c r="O65" i="4"/>
  <c r="N65" i="4"/>
  <c r="M65" i="4"/>
  <c r="L65" i="4"/>
  <c r="O64" i="4"/>
  <c r="N64" i="4"/>
  <c r="M64" i="4"/>
  <c r="L64" i="4"/>
  <c r="O63" i="4"/>
  <c r="N63" i="4"/>
  <c r="M63" i="4"/>
  <c r="L63" i="4"/>
  <c r="O62" i="4"/>
  <c r="N62" i="4"/>
  <c r="M62" i="4"/>
  <c r="L62" i="4"/>
  <c r="O61" i="4"/>
  <c r="N61" i="4"/>
  <c r="M61" i="4"/>
  <c r="L61" i="4"/>
  <c r="O60" i="4"/>
  <c r="N60" i="4"/>
  <c r="M60" i="4"/>
  <c r="L60" i="4"/>
  <c r="O59" i="4"/>
  <c r="N59" i="4"/>
  <c r="M59" i="4"/>
  <c r="L59" i="4"/>
  <c r="O58" i="4"/>
  <c r="N58" i="4"/>
  <c r="M58" i="4"/>
  <c r="L58" i="4"/>
  <c r="O57" i="4"/>
  <c r="N57" i="4"/>
  <c r="M57" i="4"/>
  <c r="L57" i="4"/>
  <c r="O56" i="4"/>
  <c r="N56" i="4"/>
  <c r="M56" i="4"/>
  <c r="L56" i="4"/>
  <c r="O55" i="4"/>
  <c r="N55" i="4"/>
  <c r="M55" i="4"/>
  <c r="L55" i="4"/>
  <c r="O54" i="4"/>
  <c r="N54" i="4"/>
  <c r="M54" i="4"/>
  <c r="L54" i="4"/>
  <c r="O53" i="4"/>
  <c r="N53" i="4"/>
  <c r="M53" i="4"/>
  <c r="L53" i="4"/>
  <c r="O52" i="4"/>
  <c r="N52" i="4"/>
  <c r="M52" i="4"/>
  <c r="L52" i="4"/>
  <c r="O51" i="4"/>
  <c r="N51" i="4"/>
  <c r="M51" i="4"/>
  <c r="L51" i="4"/>
  <c r="O50" i="4"/>
  <c r="N50" i="4"/>
  <c r="M50" i="4"/>
  <c r="L50" i="4"/>
  <c r="O49" i="4"/>
  <c r="N49" i="4"/>
  <c r="M49" i="4"/>
  <c r="L49" i="4"/>
  <c r="O48" i="4"/>
  <c r="N48" i="4"/>
  <c r="M48" i="4"/>
  <c r="L48" i="4"/>
  <c r="O47" i="4"/>
  <c r="N47" i="4"/>
  <c r="M47" i="4"/>
  <c r="L47" i="4"/>
  <c r="O46" i="4"/>
  <c r="N46" i="4"/>
  <c r="M46" i="4"/>
  <c r="L46" i="4"/>
  <c r="O45" i="4"/>
  <c r="N45" i="4"/>
  <c r="M45" i="4"/>
  <c r="L45" i="4"/>
  <c r="O44" i="4"/>
  <c r="N44" i="4"/>
  <c r="M44" i="4"/>
  <c r="L44" i="4"/>
  <c r="O43" i="4"/>
  <c r="N43" i="4"/>
  <c r="M43" i="4"/>
  <c r="L43" i="4"/>
  <c r="O42" i="4"/>
  <c r="N42" i="4"/>
  <c r="M42" i="4"/>
  <c r="L42" i="4"/>
  <c r="O41" i="4"/>
  <c r="N41" i="4"/>
  <c r="M41" i="4"/>
  <c r="L41" i="4"/>
  <c r="O40" i="4"/>
  <c r="N40" i="4"/>
  <c r="M40" i="4"/>
  <c r="L40" i="4"/>
  <c r="O39" i="4"/>
  <c r="N39" i="4"/>
  <c r="M39" i="4"/>
  <c r="L39" i="4"/>
  <c r="O38" i="4"/>
  <c r="N38" i="4"/>
  <c r="M38" i="4"/>
  <c r="L38" i="4"/>
  <c r="O37" i="4"/>
  <c r="N37" i="4"/>
  <c r="M37" i="4"/>
  <c r="L37" i="4"/>
  <c r="O36" i="4"/>
  <c r="N36" i="4"/>
  <c r="M36" i="4"/>
  <c r="L36" i="4"/>
  <c r="O35" i="4"/>
  <c r="N35" i="4"/>
  <c r="M35" i="4"/>
  <c r="L35" i="4"/>
  <c r="O34" i="4"/>
  <c r="N34" i="4"/>
  <c r="M34" i="4"/>
  <c r="L34" i="4"/>
  <c r="O33" i="4"/>
  <c r="N33" i="4"/>
  <c r="M33" i="4"/>
  <c r="L33" i="4"/>
  <c r="O32" i="4"/>
  <c r="N32" i="4"/>
  <c r="M32" i="4"/>
  <c r="L32" i="4"/>
  <c r="O31" i="4"/>
  <c r="N31" i="4"/>
  <c r="M31" i="4"/>
  <c r="L31" i="4"/>
  <c r="O30" i="4"/>
  <c r="N30" i="4"/>
  <c r="M30" i="4"/>
  <c r="L30" i="4"/>
  <c r="O29" i="4"/>
  <c r="N29" i="4"/>
  <c r="M29" i="4"/>
  <c r="L29" i="4"/>
  <c r="O28" i="4"/>
  <c r="N28" i="4"/>
  <c r="M28" i="4"/>
  <c r="L28" i="4"/>
  <c r="O27" i="4"/>
  <c r="N27" i="4"/>
  <c r="M27" i="4"/>
  <c r="L27" i="4"/>
  <c r="O26" i="4"/>
  <c r="N26" i="4"/>
  <c r="M26" i="4"/>
  <c r="L26" i="4"/>
  <c r="O25" i="4"/>
  <c r="N25" i="4"/>
  <c r="M25" i="4"/>
  <c r="L25" i="4"/>
  <c r="O24" i="4"/>
  <c r="N24" i="4"/>
  <c r="M24" i="4"/>
  <c r="L24" i="4"/>
  <c r="O23" i="4"/>
  <c r="N23" i="4"/>
  <c r="M23" i="4"/>
  <c r="L23" i="4"/>
  <c r="O22" i="4"/>
  <c r="N22" i="4"/>
  <c r="M22" i="4"/>
  <c r="L22" i="4"/>
  <c r="O21" i="4"/>
  <c r="N21" i="4"/>
  <c r="M21" i="4"/>
  <c r="L21" i="4"/>
  <c r="O20" i="4"/>
  <c r="N20" i="4"/>
  <c r="M20" i="4"/>
  <c r="L20" i="4"/>
  <c r="O19" i="4"/>
  <c r="N19" i="4"/>
  <c r="M19" i="4"/>
  <c r="L19" i="4"/>
  <c r="O18" i="4"/>
  <c r="N18" i="4"/>
  <c r="M18" i="4"/>
  <c r="L18" i="4"/>
  <c r="O17" i="4"/>
  <c r="N17" i="4"/>
  <c r="M17" i="4"/>
  <c r="L17" i="4"/>
  <c r="O16" i="4"/>
  <c r="N16" i="4"/>
  <c r="M16" i="4"/>
  <c r="L16" i="4"/>
  <c r="O15" i="4"/>
  <c r="N15" i="4"/>
  <c r="M15" i="4"/>
  <c r="L15" i="4"/>
  <c r="O14" i="4"/>
  <c r="N14" i="4"/>
  <c r="M14" i="4"/>
  <c r="L14" i="4"/>
  <c r="O13" i="4"/>
  <c r="N13" i="4"/>
  <c r="M13" i="4"/>
  <c r="O12" i="4"/>
  <c r="N12" i="4"/>
  <c r="M12" i="4"/>
  <c r="L12" i="4"/>
  <c r="O11" i="4"/>
  <c r="N11" i="4"/>
  <c r="M11" i="4"/>
  <c r="L11" i="4"/>
  <c r="O10" i="4"/>
  <c r="O9" i="4" s="1"/>
  <c r="N10" i="4"/>
  <c r="M10" i="4"/>
  <c r="L10" i="4"/>
  <c r="L9" i="4" s="1"/>
  <c r="P9" i="4"/>
  <c r="N9" i="4"/>
  <c r="A3" i="4"/>
  <c r="A2" i="4"/>
  <c r="A1" i="4"/>
  <c r="M101" i="3"/>
  <c r="L101" i="3"/>
  <c r="J101" i="3"/>
  <c r="I101" i="3"/>
  <c r="U100" i="3"/>
  <c r="Q100" i="3"/>
  <c r="P100" i="3"/>
  <c r="O100" i="3"/>
  <c r="N100" i="3"/>
  <c r="K100" i="3"/>
  <c r="F100" i="3"/>
  <c r="Q99" i="3"/>
  <c r="P99" i="3"/>
  <c r="O99" i="3"/>
  <c r="N99" i="3"/>
  <c r="K99" i="3"/>
  <c r="U99" i="3" s="1"/>
  <c r="F99" i="3"/>
  <c r="Q98" i="3"/>
  <c r="P98" i="3"/>
  <c r="O98" i="3"/>
  <c r="N98" i="3"/>
  <c r="K98" i="3"/>
  <c r="U98" i="3" s="1"/>
  <c r="F98" i="3"/>
  <c r="U97" i="3"/>
  <c r="Q97" i="3"/>
  <c r="P97" i="3"/>
  <c r="O97" i="3"/>
  <c r="N97" i="3"/>
  <c r="R97" i="3" s="1"/>
  <c r="S97" i="3" s="1"/>
  <c r="K97" i="3"/>
  <c r="F97" i="3"/>
  <c r="U96" i="3"/>
  <c r="Q96" i="3"/>
  <c r="P96" i="3"/>
  <c r="O96" i="3"/>
  <c r="N96" i="3"/>
  <c r="K96" i="3"/>
  <c r="F96" i="3"/>
  <c r="U95" i="3"/>
  <c r="Q95" i="3"/>
  <c r="P95" i="3"/>
  <c r="O95" i="3"/>
  <c r="N95" i="3"/>
  <c r="R95" i="3" s="1"/>
  <c r="S95" i="3" s="1"/>
  <c r="K95" i="3"/>
  <c r="F95" i="3"/>
  <c r="Q94" i="3"/>
  <c r="P94" i="3"/>
  <c r="O94" i="3"/>
  <c r="N94" i="3"/>
  <c r="K94" i="3"/>
  <c r="F94" i="3"/>
  <c r="U93" i="3"/>
  <c r="Q93" i="3"/>
  <c r="P93" i="3"/>
  <c r="O93" i="3"/>
  <c r="N93" i="3"/>
  <c r="K93" i="3"/>
  <c r="F93" i="3"/>
  <c r="Q92" i="3"/>
  <c r="P92" i="3"/>
  <c r="O92" i="3"/>
  <c r="N92" i="3"/>
  <c r="K92" i="3"/>
  <c r="U92" i="3" s="1"/>
  <c r="F92" i="3"/>
  <c r="U91" i="3"/>
  <c r="Q91" i="3"/>
  <c r="P91" i="3"/>
  <c r="O91" i="3"/>
  <c r="N91" i="3"/>
  <c r="K91" i="3"/>
  <c r="F91" i="3"/>
  <c r="Q90" i="3"/>
  <c r="P90" i="3"/>
  <c r="O90" i="3"/>
  <c r="N90" i="3"/>
  <c r="K90" i="3"/>
  <c r="U90" i="3" s="1"/>
  <c r="F90" i="3"/>
  <c r="U89" i="3"/>
  <c r="Q89" i="3"/>
  <c r="P89" i="3"/>
  <c r="O89" i="3"/>
  <c r="N89" i="3"/>
  <c r="R89" i="3" s="1"/>
  <c r="S89" i="3" s="1"/>
  <c r="K89" i="3"/>
  <c r="F89" i="3"/>
  <c r="U88" i="3"/>
  <c r="Q88" i="3"/>
  <c r="P88" i="3"/>
  <c r="O88" i="3"/>
  <c r="N88" i="3"/>
  <c r="K88" i="3"/>
  <c r="F88" i="3"/>
  <c r="U87" i="3"/>
  <c r="Q87" i="3"/>
  <c r="P87" i="3"/>
  <c r="O87" i="3"/>
  <c r="N87" i="3"/>
  <c r="K87" i="3"/>
  <c r="F87" i="3"/>
  <c r="Q86" i="3"/>
  <c r="P86" i="3"/>
  <c r="O86" i="3"/>
  <c r="N86" i="3"/>
  <c r="K86" i="3"/>
  <c r="U86" i="3" s="1"/>
  <c r="F86" i="3"/>
  <c r="U85" i="3"/>
  <c r="Q85" i="3"/>
  <c r="P85" i="3"/>
  <c r="O85" i="3"/>
  <c r="N85" i="3"/>
  <c r="K85" i="3"/>
  <c r="F85" i="3"/>
  <c r="Q84" i="3"/>
  <c r="P84" i="3"/>
  <c r="O84" i="3"/>
  <c r="N84" i="3"/>
  <c r="K84" i="3"/>
  <c r="U84" i="3" s="1"/>
  <c r="F84" i="3"/>
  <c r="Q83" i="3"/>
  <c r="P83" i="3"/>
  <c r="O83" i="3"/>
  <c r="N83" i="3"/>
  <c r="K83" i="3"/>
  <c r="U83" i="3" s="1"/>
  <c r="F83" i="3"/>
  <c r="Q82" i="3"/>
  <c r="P82" i="3"/>
  <c r="O82" i="3"/>
  <c r="N82" i="3"/>
  <c r="K82" i="3"/>
  <c r="U82" i="3" s="1"/>
  <c r="F82" i="3"/>
  <c r="U81" i="3"/>
  <c r="Q81" i="3"/>
  <c r="P81" i="3"/>
  <c r="O81" i="3"/>
  <c r="N81" i="3"/>
  <c r="K81" i="3"/>
  <c r="F81" i="3"/>
  <c r="Q80" i="3"/>
  <c r="P80" i="3"/>
  <c r="O80" i="3"/>
  <c r="N80" i="3"/>
  <c r="K80" i="3"/>
  <c r="U80" i="3" s="1"/>
  <c r="F80" i="3"/>
  <c r="U79" i="3"/>
  <c r="Q79" i="3"/>
  <c r="P79" i="3"/>
  <c r="O79" i="3"/>
  <c r="N79" i="3"/>
  <c r="R79" i="3" s="1"/>
  <c r="S79" i="3" s="1"/>
  <c r="K79" i="3"/>
  <c r="F79" i="3"/>
  <c r="U78" i="3"/>
  <c r="Q78" i="3"/>
  <c r="P78" i="3"/>
  <c r="O78" i="3"/>
  <c r="N78" i="3"/>
  <c r="K78" i="3"/>
  <c r="F78" i="3"/>
  <c r="Q77" i="3"/>
  <c r="P77" i="3"/>
  <c r="O77" i="3"/>
  <c r="N77" i="3"/>
  <c r="K77" i="3"/>
  <c r="F77" i="3"/>
  <c r="Q76" i="3"/>
  <c r="P76" i="3"/>
  <c r="O76" i="3"/>
  <c r="N76" i="3"/>
  <c r="K76" i="3"/>
  <c r="U76" i="3" s="1"/>
  <c r="F76" i="3"/>
  <c r="Q75" i="3"/>
  <c r="P75" i="3"/>
  <c r="O75" i="3"/>
  <c r="N75" i="3"/>
  <c r="K75" i="3"/>
  <c r="U75" i="3" s="1"/>
  <c r="F75" i="3"/>
  <c r="U74" i="3"/>
  <c r="Q74" i="3"/>
  <c r="P74" i="3"/>
  <c r="O74" i="3"/>
  <c r="N74" i="3"/>
  <c r="K74" i="3"/>
  <c r="F74" i="3"/>
  <c r="U73" i="3"/>
  <c r="Q73" i="3"/>
  <c r="P73" i="3"/>
  <c r="O73" i="3"/>
  <c r="N73" i="3"/>
  <c r="K73" i="3"/>
  <c r="F73" i="3"/>
  <c r="U72" i="3"/>
  <c r="Q72" i="3"/>
  <c r="P72" i="3"/>
  <c r="O72" i="3"/>
  <c r="N72" i="3"/>
  <c r="K72" i="3"/>
  <c r="F72" i="3"/>
  <c r="U71" i="3"/>
  <c r="Q71" i="3"/>
  <c r="P71" i="3"/>
  <c r="O71" i="3"/>
  <c r="N71" i="3"/>
  <c r="R71" i="3" s="1"/>
  <c r="S71" i="3" s="1"/>
  <c r="K71" i="3"/>
  <c r="F71" i="3"/>
  <c r="U70" i="3"/>
  <c r="Q70" i="3"/>
  <c r="P70" i="3"/>
  <c r="O70" i="3"/>
  <c r="N70" i="3"/>
  <c r="R70" i="3" s="1"/>
  <c r="S70" i="3" s="1"/>
  <c r="K70" i="3"/>
  <c r="F70" i="3"/>
  <c r="Q69" i="3"/>
  <c r="P69" i="3"/>
  <c r="O69" i="3"/>
  <c r="N69" i="3"/>
  <c r="K69" i="3"/>
  <c r="F69" i="3"/>
  <c r="Q68" i="3"/>
  <c r="P68" i="3"/>
  <c r="O68" i="3"/>
  <c r="N68" i="3"/>
  <c r="K68" i="3"/>
  <c r="U68" i="3" s="1"/>
  <c r="F68" i="3"/>
  <c r="Q67" i="3"/>
  <c r="P67" i="3"/>
  <c r="O67" i="3"/>
  <c r="N67" i="3"/>
  <c r="K67" i="3"/>
  <c r="U67" i="3" s="1"/>
  <c r="F67" i="3"/>
  <c r="U66" i="3"/>
  <c r="Q66" i="3"/>
  <c r="P66" i="3"/>
  <c r="O66" i="3"/>
  <c r="N66" i="3"/>
  <c r="K66" i="3"/>
  <c r="F66" i="3"/>
  <c r="Q65" i="3"/>
  <c r="P65" i="3"/>
  <c r="O65" i="3"/>
  <c r="N65" i="3"/>
  <c r="K65" i="3"/>
  <c r="U65" i="3" s="1"/>
  <c r="F65" i="3"/>
  <c r="U64" i="3"/>
  <c r="Q64" i="3"/>
  <c r="P64" i="3"/>
  <c r="O64" i="3"/>
  <c r="N64" i="3"/>
  <c r="R64" i="3" s="1"/>
  <c r="S64" i="3" s="1"/>
  <c r="K64" i="3"/>
  <c r="F64" i="3"/>
  <c r="U63" i="3"/>
  <c r="Q63" i="3"/>
  <c r="P63" i="3"/>
  <c r="O63" i="3"/>
  <c r="N63" i="3"/>
  <c r="K63" i="3"/>
  <c r="F63" i="3"/>
  <c r="U62" i="3"/>
  <c r="Q62" i="3"/>
  <c r="P62" i="3"/>
  <c r="O62" i="3"/>
  <c r="N62" i="3"/>
  <c r="K62" i="3"/>
  <c r="F62" i="3"/>
  <c r="Q61" i="3"/>
  <c r="P61" i="3"/>
  <c r="O61" i="3"/>
  <c r="N61" i="3"/>
  <c r="K61" i="3"/>
  <c r="F61" i="3"/>
  <c r="Q60" i="3"/>
  <c r="P60" i="3"/>
  <c r="O60" i="3"/>
  <c r="N60" i="3"/>
  <c r="K60" i="3"/>
  <c r="U60" i="3" s="1"/>
  <c r="F60" i="3"/>
  <c r="Q59" i="3"/>
  <c r="P59" i="3"/>
  <c r="O59" i="3"/>
  <c r="N59" i="3"/>
  <c r="K59" i="3"/>
  <c r="U59" i="3" s="1"/>
  <c r="F59" i="3"/>
  <c r="U58" i="3"/>
  <c r="Q58" i="3"/>
  <c r="P58" i="3"/>
  <c r="O58" i="3"/>
  <c r="N58" i="3"/>
  <c r="K58" i="3"/>
  <c r="F58" i="3"/>
  <c r="Q57" i="3"/>
  <c r="P57" i="3"/>
  <c r="O57" i="3"/>
  <c r="N57" i="3"/>
  <c r="K57" i="3"/>
  <c r="U57" i="3" s="1"/>
  <c r="F57" i="3"/>
  <c r="U56" i="3"/>
  <c r="Q56" i="3"/>
  <c r="P56" i="3"/>
  <c r="O56" i="3"/>
  <c r="N56" i="3"/>
  <c r="K56" i="3"/>
  <c r="F56" i="3"/>
  <c r="U55" i="3"/>
  <c r="Q55" i="3"/>
  <c r="P55" i="3"/>
  <c r="O55" i="3"/>
  <c r="N55" i="3"/>
  <c r="K55" i="3"/>
  <c r="F55" i="3"/>
  <c r="U54" i="3"/>
  <c r="Q54" i="3"/>
  <c r="P54" i="3"/>
  <c r="O54" i="3"/>
  <c r="N54" i="3"/>
  <c r="K54" i="3"/>
  <c r="F54" i="3"/>
  <c r="Q53" i="3"/>
  <c r="P53" i="3"/>
  <c r="O53" i="3"/>
  <c r="N53" i="3"/>
  <c r="K53" i="3"/>
  <c r="F53" i="3"/>
  <c r="Q52" i="3"/>
  <c r="P52" i="3"/>
  <c r="O52" i="3"/>
  <c r="N52" i="3"/>
  <c r="K52" i="3"/>
  <c r="U52" i="3" s="1"/>
  <c r="F52" i="3"/>
  <c r="Q51" i="3"/>
  <c r="P51" i="3"/>
  <c r="O51" i="3"/>
  <c r="N51" i="3"/>
  <c r="K51" i="3"/>
  <c r="U51" i="3" s="1"/>
  <c r="F51" i="3"/>
  <c r="U50" i="3"/>
  <c r="Q50" i="3"/>
  <c r="P50" i="3"/>
  <c r="O50" i="3"/>
  <c r="N50" i="3"/>
  <c r="K50" i="3"/>
  <c r="F50" i="3"/>
  <c r="Q49" i="3"/>
  <c r="P49" i="3"/>
  <c r="O49" i="3"/>
  <c r="N49" i="3"/>
  <c r="K49" i="3"/>
  <c r="U49" i="3" s="1"/>
  <c r="F49" i="3"/>
  <c r="U48" i="3"/>
  <c r="Q48" i="3"/>
  <c r="P48" i="3"/>
  <c r="O48" i="3"/>
  <c r="N48" i="3"/>
  <c r="K48" i="3"/>
  <c r="F48" i="3"/>
  <c r="U47" i="3"/>
  <c r="Q47" i="3"/>
  <c r="P47" i="3"/>
  <c r="O47" i="3"/>
  <c r="N47" i="3"/>
  <c r="K47" i="3"/>
  <c r="F47" i="3"/>
  <c r="U46" i="3"/>
  <c r="Q46" i="3"/>
  <c r="P46" i="3"/>
  <c r="O46" i="3"/>
  <c r="N46" i="3"/>
  <c r="K46" i="3"/>
  <c r="F46" i="3"/>
  <c r="Q45" i="3"/>
  <c r="P45" i="3"/>
  <c r="O45" i="3"/>
  <c r="N45" i="3"/>
  <c r="K45" i="3"/>
  <c r="F45" i="3"/>
  <c r="U44" i="3"/>
  <c r="Q44" i="3"/>
  <c r="P44" i="3"/>
  <c r="O44" i="3"/>
  <c r="N44" i="3"/>
  <c r="K44" i="3"/>
  <c r="F44" i="3"/>
  <c r="Q43" i="3"/>
  <c r="P43" i="3"/>
  <c r="O43" i="3"/>
  <c r="N43" i="3"/>
  <c r="K43" i="3"/>
  <c r="U43" i="3" s="1"/>
  <c r="F43" i="3"/>
  <c r="U42" i="3"/>
  <c r="Q42" i="3"/>
  <c r="P42" i="3"/>
  <c r="O42" i="3"/>
  <c r="N42" i="3"/>
  <c r="K42" i="3"/>
  <c r="F42" i="3"/>
  <c r="Q41" i="3"/>
  <c r="P41" i="3"/>
  <c r="O41" i="3"/>
  <c r="N41" i="3"/>
  <c r="K41" i="3"/>
  <c r="U41" i="3" s="1"/>
  <c r="F41" i="3"/>
  <c r="U40" i="3"/>
  <c r="Q40" i="3"/>
  <c r="P40" i="3"/>
  <c r="O40" i="3"/>
  <c r="N40" i="3"/>
  <c r="R40" i="3" s="1"/>
  <c r="S40" i="3" s="1"/>
  <c r="K40" i="3"/>
  <c r="F40" i="3"/>
  <c r="Q39" i="3"/>
  <c r="P39" i="3"/>
  <c r="O39" i="3"/>
  <c r="N39" i="3"/>
  <c r="K39" i="3"/>
  <c r="U39" i="3" s="1"/>
  <c r="F39" i="3"/>
  <c r="U38" i="3"/>
  <c r="Q38" i="3"/>
  <c r="P38" i="3"/>
  <c r="O38" i="3"/>
  <c r="N38" i="3"/>
  <c r="K38" i="3"/>
  <c r="F38" i="3"/>
  <c r="Q37" i="3"/>
  <c r="P37" i="3"/>
  <c r="O37" i="3"/>
  <c r="N37" i="3"/>
  <c r="K37" i="3"/>
  <c r="F37" i="3"/>
  <c r="U36" i="3"/>
  <c r="Q36" i="3"/>
  <c r="P36" i="3"/>
  <c r="O36" i="3"/>
  <c r="N36" i="3"/>
  <c r="R36" i="3" s="1"/>
  <c r="S36" i="3" s="1"/>
  <c r="K36" i="3"/>
  <c r="F36" i="3"/>
  <c r="Q35" i="3"/>
  <c r="P35" i="3"/>
  <c r="O35" i="3"/>
  <c r="N35" i="3"/>
  <c r="K35" i="3"/>
  <c r="U35" i="3" s="1"/>
  <c r="F35" i="3"/>
  <c r="U34" i="3"/>
  <c r="Q34" i="3"/>
  <c r="P34" i="3"/>
  <c r="O34" i="3"/>
  <c r="N34" i="3"/>
  <c r="K34" i="3"/>
  <c r="F34" i="3"/>
  <c r="Q33" i="3"/>
  <c r="P33" i="3"/>
  <c r="O33" i="3"/>
  <c r="N33" i="3"/>
  <c r="K33" i="3"/>
  <c r="U33" i="3" s="1"/>
  <c r="F33" i="3"/>
  <c r="U32" i="3"/>
  <c r="Q32" i="3"/>
  <c r="P32" i="3"/>
  <c r="O32" i="3"/>
  <c r="N32" i="3"/>
  <c r="K32" i="3"/>
  <c r="F32" i="3"/>
  <c r="Q31" i="3"/>
  <c r="P31" i="3"/>
  <c r="O31" i="3"/>
  <c r="N31" i="3"/>
  <c r="K31" i="3"/>
  <c r="U31" i="3" s="1"/>
  <c r="F31" i="3"/>
  <c r="U30" i="3"/>
  <c r="Q30" i="3"/>
  <c r="P30" i="3"/>
  <c r="O30" i="3"/>
  <c r="N30" i="3"/>
  <c r="K30" i="3"/>
  <c r="F30" i="3"/>
  <c r="Q29" i="3"/>
  <c r="P29" i="3"/>
  <c r="O29" i="3"/>
  <c r="N29" i="3"/>
  <c r="K29" i="3"/>
  <c r="F29" i="3"/>
  <c r="U28" i="3"/>
  <c r="Q28" i="3"/>
  <c r="P28" i="3"/>
  <c r="O28" i="3"/>
  <c r="N28" i="3"/>
  <c r="R28" i="3" s="1"/>
  <c r="S28" i="3" s="1"/>
  <c r="K28" i="3"/>
  <c r="F28" i="3"/>
  <c r="Q27" i="3"/>
  <c r="P27" i="3"/>
  <c r="O27" i="3"/>
  <c r="N27" i="3"/>
  <c r="K27" i="3"/>
  <c r="U27" i="3" s="1"/>
  <c r="F27" i="3"/>
  <c r="U26" i="3"/>
  <c r="Q26" i="3"/>
  <c r="P26" i="3"/>
  <c r="O26" i="3"/>
  <c r="N26" i="3"/>
  <c r="K26" i="3"/>
  <c r="F26" i="3"/>
  <c r="Q25" i="3"/>
  <c r="P25" i="3"/>
  <c r="O25" i="3"/>
  <c r="N25" i="3"/>
  <c r="K25" i="3"/>
  <c r="U25" i="3" s="1"/>
  <c r="F25" i="3"/>
  <c r="U24" i="3"/>
  <c r="Q24" i="3"/>
  <c r="P24" i="3"/>
  <c r="O24" i="3"/>
  <c r="N24" i="3"/>
  <c r="K24" i="3"/>
  <c r="F24" i="3"/>
  <c r="Q23" i="3"/>
  <c r="P23" i="3"/>
  <c r="O23" i="3"/>
  <c r="N23" i="3"/>
  <c r="K23" i="3"/>
  <c r="U23" i="3" s="1"/>
  <c r="F23" i="3"/>
  <c r="U22" i="3"/>
  <c r="Q22" i="3"/>
  <c r="P22" i="3"/>
  <c r="O22" i="3"/>
  <c r="N22" i="3"/>
  <c r="K22" i="3"/>
  <c r="F22" i="3"/>
  <c r="Q21" i="3"/>
  <c r="P21" i="3"/>
  <c r="O21" i="3"/>
  <c r="N21" i="3"/>
  <c r="K21" i="3"/>
  <c r="U21" i="3" s="1"/>
  <c r="F21" i="3"/>
  <c r="U20" i="3"/>
  <c r="Q20" i="3"/>
  <c r="P20" i="3"/>
  <c r="O20" i="3"/>
  <c r="N20" i="3"/>
  <c r="K20" i="3"/>
  <c r="F20" i="3"/>
  <c r="Q19" i="3"/>
  <c r="P19" i="3"/>
  <c r="O19" i="3"/>
  <c r="N19" i="3"/>
  <c r="R19" i="3" s="1"/>
  <c r="S19" i="3" s="1"/>
  <c r="K19" i="3"/>
  <c r="U19" i="3" s="1"/>
  <c r="F19" i="3"/>
  <c r="U18" i="3"/>
  <c r="Q18" i="3"/>
  <c r="P18" i="3"/>
  <c r="O18" i="3"/>
  <c r="N18" i="3"/>
  <c r="K18" i="3"/>
  <c r="F18" i="3"/>
  <c r="Q17" i="3"/>
  <c r="P17" i="3"/>
  <c r="O17" i="3"/>
  <c r="N17" i="3"/>
  <c r="K17" i="3"/>
  <c r="U17" i="3" s="1"/>
  <c r="F17" i="3"/>
  <c r="U16" i="3"/>
  <c r="Q16" i="3"/>
  <c r="P16" i="3"/>
  <c r="O16" i="3"/>
  <c r="N16" i="3"/>
  <c r="K16" i="3"/>
  <c r="F16" i="3"/>
  <c r="U15" i="3"/>
  <c r="Q15" i="3"/>
  <c r="P15" i="3"/>
  <c r="O15" i="3"/>
  <c r="N15" i="3"/>
  <c r="K15" i="3"/>
  <c r="F15" i="3"/>
  <c r="T14" i="3"/>
  <c r="Q14" i="3"/>
  <c r="P14" i="3"/>
  <c r="O14" i="3"/>
  <c r="N14" i="3"/>
  <c r="K14" i="3"/>
  <c r="U14" i="3" s="1"/>
  <c r="F14" i="3"/>
  <c r="T13" i="3"/>
  <c r="Q13" i="3"/>
  <c r="P13" i="3"/>
  <c r="O13" i="3"/>
  <c r="N13" i="3"/>
  <c r="R13" i="3" s="1"/>
  <c r="S13" i="3" s="1"/>
  <c r="K13" i="3"/>
  <c r="U13" i="3" s="1"/>
  <c r="F13" i="3"/>
  <c r="T12" i="3"/>
  <c r="Q12" i="3"/>
  <c r="P12" i="3"/>
  <c r="O12" i="3"/>
  <c r="N12" i="3"/>
  <c r="R12" i="3" s="1"/>
  <c r="K12" i="3"/>
  <c r="U12" i="3" s="1"/>
  <c r="F12" i="3"/>
  <c r="T11" i="3"/>
  <c r="Q11" i="3"/>
  <c r="P11" i="3"/>
  <c r="O11" i="3"/>
  <c r="N11" i="3"/>
  <c r="K11" i="3"/>
  <c r="F11" i="3"/>
  <c r="T10" i="3"/>
  <c r="Q10" i="3"/>
  <c r="R10" i="3" s="1"/>
  <c r="S10" i="3" s="1"/>
  <c r="P10" i="3"/>
  <c r="O10" i="3"/>
  <c r="N10" i="3"/>
  <c r="K10" i="3"/>
  <c r="F10" i="3"/>
  <c r="T9" i="3"/>
  <c r="Q9" i="3"/>
  <c r="P9" i="3"/>
  <c r="O9" i="3"/>
  <c r="N9" i="3"/>
  <c r="K9" i="3"/>
  <c r="F9" i="3"/>
  <c r="C7" i="5" s="1"/>
  <c r="A3" i="3"/>
  <c r="A2" i="3"/>
  <c r="A1" i="3"/>
  <c r="D17" i="2"/>
  <c r="J16" i="2"/>
  <c r="K16" i="2" s="1"/>
  <c r="I16" i="2"/>
  <c r="L16" i="2" s="1"/>
  <c r="D16" i="2"/>
  <c r="J15" i="2"/>
  <c r="K15" i="2" s="1"/>
  <c r="I15" i="2"/>
  <c r="J14" i="2"/>
  <c r="K14" i="2" s="1"/>
  <c r="I14" i="2"/>
  <c r="J13" i="2"/>
  <c r="I13" i="2"/>
  <c r="L13" i="2" s="1"/>
  <c r="J12" i="2"/>
  <c r="K12" i="2" s="1"/>
  <c r="I12" i="2"/>
  <c r="J11" i="2"/>
  <c r="K11" i="2" s="1"/>
  <c r="I11" i="2"/>
  <c r="J10" i="2"/>
  <c r="K10" i="2" s="1"/>
  <c r="I10" i="2"/>
  <c r="J9" i="2"/>
  <c r="K9" i="2" s="1"/>
  <c r="I9" i="2"/>
  <c r="L9" i="2" s="1"/>
  <c r="J8" i="2"/>
  <c r="K8" i="2" s="1"/>
  <c r="I8" i="2"/>
  <c r="J7" i="2"/>
  <c r="K7" i="2" s="1"/>
  <c r="I7" i="2"/>
  <c r="J6" i="2"/>
  <c r="K6" i="2" s="1"/>
  <c r="I6" i="2"/>
  <c r="J5" i="2"/>
  <c r="K5" i="2" s="1"/>
  <c r="L5" i="2"/>
  <c r="O29" i="1"/>
  <c r="B24" i="1"/>
  <c r="B25" i="1" s="1"/>
  <c r="B26" i="1" s="1"/>
  <c r="P12" i="1"/>
  <c r="C2" i="1"/>
  <c r="G3" i="1" s="1"/>
  <c r="C14" i="5" l="1"/>
  <c r="D26" i="5" a="1"/>
  <c r="D26" i="5" s="1"/>
  <c r="R77" i="3"/>
  <c r="R78" i="3"/>
  <c r="S78" i="3" s="1"/>
  <c r="R48" i="3"/>
  <c r="S48" i="3" s="1"/>
  <c r="R72" i="3"/>
  <c r="S72" i="3" s="1"/>
  <c r="R76" i="3"/>
  <c r="R56" i="3"/>
  <c r="S56" i="3" s="1"/>
  <c r="R62" i="3"/>
  <c r="S62" i="3" s="1"/>
  <c r="R85" i="3"/>
  <c r="S85" i="3" s="1"/>
  <c r="R38" i="3"/>
  <c r="S38" i="3" s="1"/>
  <c r="R67" i="3"/>
  <c r="R80" i="3"/>
  <c r="S80" i="3" s="1"/>
  <c r="R81" i="3"/>
  <c r="S81" i="3" s="1"/>
  <c r="R14" i="3"/>
  <c r="S14" i="3" s="1"/>
  <c r="R15" i="3"/>
  <c r="S15" i="3" s="1"/>
  <c r="R20" i="3"/>
  <c r="S20" i="3" s="1"/>
  <c r="R21" i="3"/>
  <c r="S21" i="3" s="1"/>
  <c r="R43" i="3"/>
  <c r="S43" i="3" s="1"/>
  <c r="M9" i="4"/>
  <c r="R87" i="3"/>
  <c r="S87" i="3" s="1"/>
  <c r="R94" i="3"/>
  <c r="S94" i="3" s="1"/>
  <c r="R57" i="3"/>
  <c r="U10" i="3"/>
  <c r="R24" i="3"/>
  <c r="S24" i="3" s="1"/>
  <c r="R25" i="3"/>
  <c r="S25" i="3" s="1"/>
  <c r="R31" i="3"/>
  <c r="S31" i="3" s="1"/>
  <c r="R42" i="3"/>
  <c r="S42" i="3" s="1"/>
  <c r="R60" i="3"/>
  <c r="R86" i="3"/>
  <c r="U11" i="3"/>
  <c r="R61" i="3"/>
  <c r="S61" i="3" s="1"/>
  <c r="S29" i="3"/>
  <c r="S34" i="3"/>
  <c r="R35" i="3"/>
  <c r="S35" i="3" s="1"/>
  <c r="R54" i="3"/>
  <c r="S54" i="3" s="1"/>
  <c r="R66" i="3"/>
  <c r="R75" i="3"/>
  <c r="R37" i="3"/>
  <c r="R50" i="3"/>
  <c r="S50" i="3" s="1"/>
  <c r="R55" i="3"/>
  <c r="S55" i="3" s="1"/>
  <c r="R18" i="3"/>
  <c r="S18" i="3" s="1"/>
  <c r="R11" i="3"/>
  <c r="S11" i="3" s="1"/>
  <c r="R30" i="3"/>
  <c r="S30" i="3" s="1"/>
  <c r="R34" i="3"/>
  <c r="R47" i="3"/>
  <c r="S47" i="3" s="1"/>
  <c r="R49" i="3"/>
  <c r="R53" i="3"/>
  <c r="S53" i="3" s="1"/>
  <c r="R59" i="3"/>
  <c r="S59" i="3" s="1"/>
  <c r="R83" i="3"/>
  <c r="S83" i="3" s="1"/>
  <c r="R16" i="3"/>
  <c r="S16" i="3" s="1"/>
  <c r="R17" i="3"/>
  <c r="R23" i="3"/>
  <c r="S23" i="3" s="1"/>
  <c r="R29" i="3"/>
  <c r="R41" i="3"/>
  <c r="S41" i="3" s="1"/>
  <c r="R52" i="3"/>
  <c r="S52" i="3" s="1"/>
  <c r="R74" i="3"/>
  <c r="S74" i="3" s="1"/>
  <c r="S26" i="3"/>
  <c r="R27" i="3"/>
  <c r="S27" i="3" s="1"/>
  <c r="R46" i="3"/>
  <c r="S46" i="3" s="1"/>
  <c r="R58" i="3"/>
  <c r="R63" i="3"/>
  <c r="S63" i="3" s="1"/>
  <c r="R65" i="3"/>
  <c r="S65" i="3" s="1"/>
  <c r="R69" i="3"/>
  <c r="S69" i="3" s="1"/>
  <c r="S77" i="3"/>
  <c r="R82" i="3"/>
  <c r="S82" i="3" s="1"/>
  <c r="R22" i="3"/>
  <c r="S22" i="3" s="1"/>
  <c r="R26" i="3"/>
  <c r="R32" i="3"/>
  <c r="S32" i="3" s="1"/>
  <c r="R33" i="3"/>
  <c r="R39" i="3"/>
  <c r="S39" i="3" s="1"/>
  <c r="R44" i="3"/>
  <c r="S44" i="3" s="1"/>
  <c r="R45" i="3"/>
  <c r="S45" i="3" s="1"/>
  <c r="R51" i="3"/>
  <c r="S51" i="3" s="1"/>
  <c r="R68" i="3"/>
  <c r="R73" i="3"/>
  <c r="S73" i="3" s="1"/>
  <c r="R93" i="3"/>
  <c r="S93" i="3" s="1"/>
  <c r="R96" i="3"/>
  <c r="S96" i="3" s="1"/>
  <c r="R100" i="3"/>
  <c r="S100" i="3" s="1"/>
  <c r="L7" i="2"/>
  <c r="L11" i="2"/>
  <c r="L15" i="2"/>
  <c r="D18" i="2"/>
  <c r="B6" i="4" s="1"/>
  <c r="E3" i="1"/>
  <c r="H3" i="1"/>
  <c r="I3" i="1"/>
  <c r="M2" i="1"/>
  <c r="M3" i="1" s="1"/>
  <c r="C3" i="1"/>
  <c r="C23" i="1" s="1"/>
  <c r="L2" i="1"/>
  <c r="D3" i="1"/>
  <c r="D23" i="1" s="1"/>
  <c r="E23" i="1" s="1"/>
  <c r="F23" i="1" s="1"/>
  <c r="G23" i="1" s="1"/>
  <c r="S58" i="3"/>
  <c r="S37" i="3"/>
  <c r="S66" i="3"/>
  <c r="N101" i="3"/>
  <c r="U29" i="3"/>
  <c r="U37" i="3"/>
  <c r="U45" i="3"/>
  <c r="U53" i="3"/>
  <c r="U61" i="3"/>
  <c r="U69" i="3"/>
  <c r="U77" i="3"/>
  <c r="R84" i="3"/>
  <c r="S84" i="3" s="1"/>
  <c r="R99" i="3"/>
  <c r="L6" i="2"/>
  <c r="L8" i="2"/>
  <c r="L10" i="2"/>
  <c r="L12" i="2"/>
  <c r="L14" i="2"/>
  <c r="K101" i="3"/>
  <c r="U9" i="3"/>
  <c r="U101" i="3" s="1"/>
  <c r="R90" i="3"/>
  <c r="S90" i="3" s="1"/>
  <c r="U94" i="3"/>
  <c r="P101" i="3"/>
  <c r="S33" i="3"/>
  <c r="S49" i="3"/>
  <c r="S57" i="3"/>
  <c r="R88" i="3"/>
  <c r="S88" i="3" s="1"/>
  <c r="R98" i="3"/>
  <c r="S98" i="3" s="1"/>
  <c r="O101" i="3"/>
  <c r="F3" i="1"/>
  <c r="P3" i="1"/>
  <c r="Q101" i="3"/>
  <c r="S12" i="3"/>
  <c r="S17" i="3"/>
  <c r="R9" i="3"/>
  <c r="L27" i="5" a="1"/>
  <c r="L27" i="5" s="1"/>
  <c r="H27" i="5" a="1"/>
  <c r="H27" i="5" s="1"/>
  <c r="D27" i="5" a="1"/>
  <c r="D27" i="5" s="1"/>
  <c r="O27" i="5" a="1"/>
  <c r="O27" i="5" s="1"/>
  <c r="K27" i="5" a="1"/>
  <c r="K27" i="5" s="1"/>
  <c r="G27" i="5" a="1"/>
  <c r="G27" i="5" s="1"/>
  <c r="B27" i="5" a="1"/>
  <c r="B27" i="5" s="1"/>
  <c r="N27" i="5" a="1"/>
  <c r="N27" i="5" s="1"/>
  <c r="J27" i="5" a="1"/>
  <c r="J27" i="5" s="1"/>
  <c r="F27" i="5" a="1"/>
  <c r="F27" i="5" s="1"/>
  <c r="Q28" i="5"/>
  <c r="M27" i="5" a="1"/>
  <c r="M27" i="5" s="1"/>
  <c r="I27" i="5" a="1"/>
  <c r="I27" i="5" s="1"/>
  <c r="E27" i="5" a="1"/>
  <c r="E27" i="5" s="1"/>
  <c r="S67" i="3"/>
  <c r="S75" i="3"/>
  <c r="T101" i="3"/>
  <c r="S60" i="3"/>
  <c r="S68" i="3"/>
  <c r="S76" i="3"/>
  <c r="S86" i="3"/>
  <c r="R92" i="3"/>
  <c r="S92" i="3" s="1"/>
  <c r="R91" i="3"/>
  <c r="S91" i="3" s="1"/>
  <c r="F26" i="5" a="1"/>
  <c r="F26" i="5" s="1"/>
  <c r="J26" i="5" a="1"/>
  <c r="J26" i="5" s="1"/>
  <c r="N26" i="5" a="1"/>
  <c r="N26" i="5" s="1"/>
  <c r="S99" i="3"/>
  <c r="B26" i="5" a="1"/>
  <c r="B26" i="5" s="1"/>
  <c r="G26" i="5" a="1"/>
  <c r="G26" i="5" s="1"/>
  <c r="K26" i="5" a="1"/>
  <c r="K26" i="5" s="1"/>
  <c r="O26" i="5" a="1"/>
  <c r="O26" i="5" s="1"/>
  <c r="H26" i="5" a="1"/>
  <c r="H26" i="5" s="1"/>
  <c r="L26" i="5" a="1"/>
  <c r="L26" i="5" s="1"/>
  <c r="E26" i="5" a="1"/>
  <c r="E26" i="5" s="1"/>
  <c r="I26" i="5" a="1"/>
  <c r="I26" i="5" s="1"/>
  <c r="M26" i="5" a="1"/>
  <c r="M26" i="5" s="1"/>
  <c r="H23" i="1" l="1"/>
  <c r="I23" i="1"/>
  <c r="C24" i="1" s="1"/>
  <c r="D24" i="1" s="1"/>
  <c r="E24" i="1" s="1"/>
  <c r="F24" i="1" s="1"/>
  <c r="G24" i="1" s="1"/>
  <c r="H24" i="1" s="1"/>
  <c r="I24" i="1" s="1"/>
  <c r="O3" i="1"/>
  <c r="U2" i="1"/>
  <c r="U3" i="1" s="1"/>
  <c r="U23" i="1" s="1"/>
  <c r="Q3" i="1"/>
  <c r="L3" i="1"/>
  <c r="L23" i="1" s="1"/>
  <c r="M23" i="1" s="1"/>
  <c r="R3" i="1"/>
  <c r="N3" i="1"/>
  <c r="N28" i="5" a="1"/>
  <c r="N28" i="5" s="1"/>
  <c r="J28" i="5" a="1"/>
  <c r="J28" i="5" s="1"/>
  <c r="F28" i="5" a="1"/>
  <c r="F28" i="5" s="1"/>
  <c r="Q29" i="5"/>
  <c r="O29" i="5" s="1" a="1"/>
  <c r="O29" i="5" s="1"/>
  <c r="M28" i="5" a="1"/>
  <c r="M28" i="5" s="1"/>
  <c r="I28" i="5" a="1"/>
  <c r="I28" i="5" s="1"/>
  <c r="E28" i="5" a="1"/>
  <c r="E28" i="5" s="1"/>
  <c r="L28" i="5" a="1"/>
  <c r="L28" i="5" s="1"/>
  <c r="H28" i="5" a="1"/>
  <c r="H28" i="5" s="1"/>
  <c r="D28" i="5" a="1"/>
  <c r="D28" i="5" s="1"/>
  <c r="O28" i="5" a="1"/>
  <c r="O28" i="5" s="1"/>
  <c r="K28" i="5" a="1"/>
  <c r="K28" i="5" s="1"/>
  <c r="G28" i="5" a="1"/>
  <c r="G28" i="5" s="1"/>
  <c r="B28" i="5" a="1"/>
  <c r="B28" i="5" s="1"/>
  <c r="R101" i="3"/>
  <c r="S9" i="3"/>
  <c r="S101" i="3" s="1"/>
  <c r="X3" i="1"/>
  <c r="V3" i="1" l="1"/>
  <c r="D2" i="1"/>
  <c r="W3" i="1"/>
  <c r="Z3" i="1"/>
  <c r="Y3" i="1"/>
  <c r="AA3" i="1"/>
  <c r="C25" i="1"/>
  <c r="D25" i="1" s="1"/>
  <c r="E25" i="1" s="1"/>
  <c r="F25" i="1" s="1"/>
  <c r="Q23" i="1"/>
  <c r="R23" i="1" s="1"/>
  <c r="L24" i="1" s="1"/>
  <c r="M24" i="1" s="1"/>
  <c r="N24" i="1" s="1"/>
  <c r="O24" i="1" s="1"/>
  <c r="P24" i="1" s="1"/>
  <c r="Q24" i="1" s="1"/>
  <c r="R24" i="1" s="1"/>
  <c r="L25" i="1" s="1"/>
  <c r="M25" i="1" s="1"/>
  <c r="N25" i="1" s="1"/>
  <c r="O25" i="1" s="1"/>
  <c r="P25" i="1" s="1"/>
  <c r="N23" i="1"/>
  <c r="O23" i="1" s="1"/>
  <c r="P23" i="1" s="1"/>
  <c r="Q30" i="5"/>
  <c r="M29" i="5" a="1"/>
  <c r="M29" i="5" s="1"/>
  <c r="I29" i="5" a="1"/>
  <c r="I29" i="5" s="1"/>
  <c r="E29" i="5" a="1"/>
  <c r="E29" i="5" s="1"/>
  <c r="L29" i="5" a="1"/>
  <c r="L29" i="5" s="1"/>
  <c r="H29" i="5" a="1"/>
  <c r="H29" i="5" s="1"/>
  <c r="D29" i="5" a="1"/>
  <c r="D29" i="5" s="1"/>
  <c r="K29" i="5" a="1"/>
  <c r="K29" i="5" s="1"/>
  <c r="G29" i="5" a="1"/>
  <c r="G29" i="5" s="1"/>
  <c r="B29" i="5" a="1"/>
  <c r="B29" i="5" s="1"/>
  <c r="N29" i="5" a="1"/>
  <c r="N29" i="5" s="1"/>
  <c r="J29" i="5" a="1"/>
  <c r="J29" i="5" s="1"/>
  <c r="F29" i="5" a="1"/>
  <c r="F29" i="5" s="1"/>
  <c r="V23" i="1"/>
  <c r="W23" i="1" s="1"/>
  <c r="X23" i="1" s="1"/>
  <c r="Y23" i="1" s="1"/>
  <c r="D4" i="1"/>
  <c r="C4" i="1"/>
  <c r="C37" i="1" s="1"/>
  <c r="I4" i="1"/>
  <c r="G4" i="1"/>
  <c r="N2" i="1"/>
  <c r="H4" i="1"/>
  <c r="E4" i="1"/>
  <c r="F4" i="1"/>
  <c r="Z23" i="1" l="1"/>
  <c r="AA23" i="1" s="1"/>
  <c r="U24" i="1" s="1"/>
  <c r="V24" i="1" s="1"/>
  <c r="W24" i="1" s="1"/>
  <c r="X24" i="1" s="1"/>
  <c r="Y24" i="1" s="1"/>
  <c r="Z24" i="1" s="1"/>
  <c r="AA24" i="1" s="1"/>
  <c r="U25" i="1" s="1"/>
  <c r="V25" i="1" s="1"/>
  <c r="W25" i="1" s="1"/>
  <c r="X25" i="1" s="1"/>
  <c r="Y25" i="1" s="1"/>
  <c r="Z25" i="1" s="1"/>
  <c r="AA25" i="1" s="1"/>
  <c r="U26" i="1" s="1"/>
  <c r="V26" i="1" s="1"/>
  <c r="W26" i="1" s="1"/>
  <c r="X26" i="1" s="1"/>
  <c r="Y26" i="1" s="1"/>
  <c r="Z26" i="1" s="1"/>
  <c r="AA26" i="1" s="1"/>
  <c r="U27" i="1" s="1"/>
  <c r="V27" i="1" s="1"/>
  <c r="W27" i="1" s="1"/>
  <c r="X27" i="1" s="1"/>
  <c r="Y27" i="1" s="1"/>
  <c r="Z27" i="1" s="1"/>
  <c r="AA27" i="1" s="1"/>
  <c r="U28" i="1" s="1"/>
  <c r="V28" i="1" s="1"/>
  <c r="W28" i="1" s="1"/>
  <c r="X28" i="1" s="1"/>
  <c r="Y28" i="1" s="1"/>
  <c r="Z28" i="1" s="1"/>
  <c r="AA28" i="1" s="1"/>
  <c r="G25" i="1"/>
  <c r="H25" i="1" s="1"/>
  <c r="I25" i="1" s="1"/>
  <c r="C26" i="1" s="1"/>
  <c r="D26" i="1" s="1"/>
  <c r="E26" i="1" s="1"/>
  <c r="F26" i="1" s="1"/>
  <c r="Q25" i="1"/>
  <c r="R25" i="1" s="1"/>
  <c r="L26" i="1" s="1"/>
  <c r="M26" i="1" s="1"/>
  <c r="N26" i="1" s="1"/>
  <c r="O26" i="1" s="1"/>
  <c r="P26" i="1" s="1"/>
  <c r="Q26" i="1" s="1"/>
  <c r="R26" i="1" s="1"/>
  <c r="L27" i="1" s="1"/>
  <c r="M27" i="1" s="1"/>
  <c r="N27" i="1" s="1"/>
  <c r="O27" i="1" s="1"/>
  <c r="P27" i="1" s="1"/>
  <c r="Q27" i="1" s="1"/>
  <c r="R27" i="1" s="1"/>
  <c r="L28" i="1" s="1"/>
  <c r="M28" i="1" s="1"/>
  <c r="N28" i="1" s="1"/>
  <c r="O28" i="1" s="1"/>
  <c r="P28" i="1" s="1"/>
  <c r="Q28" i="1" s="1"/>
  <c r="R28" i="1" s="1"/>
  <c r="D37" i="1"/>
  <c r="E37" i="1" s="1"/>
  <c r="F37" i="1" s="1"/>
  <c r="G37" i="1" s="1"/>
  <c r="H37" i="1" s="1"/>
  <c r="I37" i="1" s="1"/>
  <c r="C38" i="1" s="1"/>
  <c r="D38" i="1" s="1"/>
  <c r="E38" i="1" s="1"/>
  <c r="F38" i="1" s="1"/>
  <c r="G38" i="1" s="1"/>
  <c r="H38" i="1" s="1"/>
  <c r="I38" i="1" s="1"/>
  <c r="C39" i="1" s="1"/>
  <c r="D39" i="1" s="1"/>
  <c r="E39" i="1" s="1"/>
  <c r="F39" i="1" s="1"/>
  <c r="G39" i="1" s="1"/>
  <c r="H39" i="1" s="1"/>
  <c r="I39" i="1" s="1"/>
  <c r="C40" i="1" s="1"/>
  <c r="D40" i="1" s="1"/>
  <c r="E40" i="1" s="1"/>
  <c r="F40" i="1" s="1"/>
  <c r="G40" i="1" s="1"/>
  <c r="H40" i="1" s="1"/>
  <c r="I40" i="1" s="1"/>
  <c r="C41" i="1" s="1"/>
  <c r="D41" i="1" s="1"/>
  <c r="E41" i="1" s="1"/>
  <c r="F41" i="1" s="1"/>
  <c r="G41" i="1" s="1"/>
  <c r="H41" i="1" s="1"/>
  <c r="I41" i="1" s="1"/>
  <c r="C42" i="1" s="1"/>
  <c r="O30" i="5" a="1"/>
  <c r="O30" i="5" s="1"/>
  <c r="K30" i="5" a="1"/>
  <c r="K30" i="5" s="1"/>
  <c r="G30" i="5" a="1"/>
  <c r="G30" i="5" s="1"/>
  <c r="B30" i="5" a="1"/>
  <c r="B30" i="5" s="1"/>
  <c r="N30" i="5" a="1"/>
  <c r="N30" i="5" s="1"/>
  <c r="J30" i="5" a="1"/>
  <c r="J30" i="5" s="1"/>
  <c r="F30" i="5" a="1"/>
  <c r="F30" i="5" s="1"/>
  <c r="Q31" i="5"/>
  <c r="M30" i="5" a="1"/>
  <c r="M30" i="5" s="1"/>
  <c r="I30" i="5" a="1"/>
  <c r="I30" i="5" s="1"/>
  <c r="E30" i="5" a="1"/>
  <c r="E30" i="5" s="1"/>
  <c r="L30" i="5" a="1"/>
  <c r="L30" i="5" s="1"/>
  <c r="H30" i="5" a="1"/>
  <c r="H30" i="5" s="1"/>
  <c r="D30" i="5" a="1"/>
  <c r="D30" i="5" s="1"/>
  <c r="N4" i="1"/>
  <c r="M4" i="1"/>
  <c r="V2" i="1"/>
  <c r="L4" i="1"/>
  <c r="L37" i="1" s="1"/>
  <c r="Q4" i="1"/>
  <c r="R4" i="1"/>
  <c r="O4" i="1"/>
  <c r="P4" i="1"/>
  <c r="G26" i="1" l="1"/>
  <c r="H26" i="1" s="1"/>
  <c r="I26" i="1" s="1"/>
  <c r="C27" i="1" s="1"/>
  <c r="D27" i="1" s="1"/>
  <c r="E27" i="1" s="1"/>
  <c r="F27" i="1" s="1"/>
  <c r="K28" i="1"/>
  <c r="M37" i="1"/>
  <c r="D42" i="1"/>
  <c r="E42" i="1" s="1"/>
  <c r="F42" i="1" s="1"/>
  <c r="G42" i="1" s="1"/>
  <c r="H42" i="1" s="1"/>
  <c r="I42" i="1" s="1"/>
  <c r="B42" i="1"/>
  <c r="N31" i="5" a="1"/>
  <c r="N31" i="5" s="1"/>
  <c r="J31" i="5" a="1"/>
  <c r="J31" i="5" s="1"/>
  <c r="F31" i="5" a="1"/>
  <c r="F31" i="5" s="1"/>
  <c r="Q32" i="5"/>
  <c r="M31" i="5" a="1"/>
  <c r="M31" i="5" s="1"/>
  <c r="I31" i="5" a="1"/>
  <c r="I31" i="5" s="1"/>
  <c r="E31" i="5" a="1"/>
  <c r="E31" i="5" s="1"/>
  <c r="L31" i="5" a="1"/>
  <c r="L31" i="5" s="1"/>
  <c r="H31" i="5" a="1"/>
  <c r="H31" i="5" s="1"/>
  <c r="D31" i="5" a="1"/>
  <c r="D31" i="5" s="1"/>
  <c r="O31" i="5" a="1"/>
  <c r="O31" i="5" s="1"/>
  <c r="K31" i="5" a="1"/>
  <c r="K31" i="5" s="1"/>
  <c r="G31" i="5" a="1"/>
  <c r="G31" i="5" s="1"/>
  <c r="B31" i="5" a="1"/>
  <c r="B31" i="5" s="1"/>
  <c r="X4" i="1"/>
  <c r="W4" i="1"/>
  <c r="E2" i="1"/>
  <c r="V4" i="1"/>
  <c r="U4" i="1"/>
  <c r="U37" i="1" s="1"/>
  <c r="AA4" i="1"/>
  <c r="Y4" i="1"/>
  <c r="Z4" i="1"/>
  <c r="N37" i="1"/>
  <c r="O37" i="1" s="1"/>
  <c r="P37" i="1" s="1"/>
  <c r="Q37" i="1" s="1"/>
  <c r="R37" i="1" s="1"/>
  <c r="L38" i="1" s="1"/>
  <c r="M38" i="1" s="1"/>
  <c r="N38" i="1" s="1"/>
  <c r="O38" i="1" s="1"/>
  <c r="P38" i="1" s="1"/>
  <c r="Q38" i="1" s="1"/>
  <c r="R38" i="1" s="1"/>
  <c r="L39" i="1" s="1"/>
  <c r="M39" i="1" s="1"/>
  <c r="N39" i="1" s="1"/>
  <c r="O39" i="1" s="1"/>
  <c r="P39" i="1" s="1"/>
  <c r="Q39" i="1" s="1"/>
  <c r="R39" i="1" s="1"/>
  <c r="L40" i="1" s="1"/>
  <c r="M40" i="1" s="1"/>
  <c r="N40" i="1" s="1"/>
  <c r="O40" i="1" s="1"/>
  <c r="P40" i="1" s="1"/>
  <c r="Q40" i="1" s="1"/>
  <c r="R40" i="1" s="1"/>
  <c r="L41" i="1" s="1"/>
  <c r="M41" i="1" s="1"/>
  <c r="N41" i="1" s="1"/>
  <c r="O41" i="1" s="1"/>
  <c r="P41" i="1" s="1"/>
  <c r="Q41" i="1" s="1"/>
  <c r="R41" i="1" s="1"/>
  <c r="L42" i="1" s="1"/>
  <c r="G27" i="1" l="1"/>
  <c r="H27" i="1" s="1"/>
  <c r="I27" i="1" s="1"/>
  <c r="C28" i="1" s="1"/>
  <c r="D28" i="1" s="1"/>
  <c r="E28" i="1" s="1"/>
  <c r="F28" i="1" s="1"/>
  <c r="G28" i="1" s="1"/>
  <c r="H28" i="1" s="1"/>
  <c r="I28" i="1" s="1"/>
  <c r="G5" i="1"/>
  <c r="F5" i="1"/>
  <c r="E5" i="1"/>
  <c r="D5" i="1"/>
  <c r="C5" i="1"/>
  <c r="C51" i="1" s="1"/>
  <c r="O2" i="1"/>
  <c r="H5" i="1"/>
  <c r="I5" i="1"/>
  <c r="L32" i="5" a="1"/>
  <c r="L32" i="5" s="1"/>
  <c r="H32" i="5" a="1"/>
  <c r="H32" i="5" s="1"/>
  <c r="D32" i="5" a="1"/>
  <c r="D32" i="5" s="1"/>
  <c r="O32" i="5" a="1"/>
  <c r="O32" i="5" s="1"/>
  <c r="K32" i="5" a="1"/>
  <c r="K32" i="5" s="1"/>
  <c r="G32" i="5" a="1"/>
  <c r="G32" i="5" s="1"/>
  <c r="B32" i="5" a="1"/>
  <c r="B32" i="5" s="1"/>
  <c r="N32" i="5" a="1"/>
  <c r="N32" i="5" s="1"/>
  <c r="J32" i="5" a="1"/>
  <c r="J32" i="5" s="1"/>
  <c r="F32" i="5" a="1"/>
  <c r="F32" i="5" s="1"/>
  <c r="Q33" i="5"/>
  <c r="M32" i="5" a="1"/>
  <c r="M32" i="5" s="1"/>
  <c r="I32" i="5" a="1"/>
  <c r="I32" i="5" s="1"/>
  <c r="E32" i="5" a="1"/>
  <c r="E32" i="5" s="1"/>
  <c r="M42" i="1"/>
  <c r="N42" i="1" s="1"/>
  <c r="O42" i="1" s="1"/>
  <c r="P42" i="1" s="1"/>
  <c r="Q42" i="1" s="1"/>
  <c r="R42" i="1" s="1"/>
  <c r="K42" i="1"/>
  <c r="V37" i="1"/>
  <c r="W37" i="1" s="1"/>
  <c r="X37" i="1" s="1"/>
  <c r="Y37" i="1" s="1"/>
  <c r="Z37" i="1" s="1"/>
  <c r="AA37" i="1" s="1"/>
  <c r="U38" i="1" s="1"/>
  <c r="V38" i="1" s="1"/>
  <c r="W38" i="1" s="1"/>
  <c r="X38" i="1" s="1"/>
  <c r="Y38" i="1" s="1"/>
  <c r="Z38" i="1" s="1"/>
  <c r="AA38" i="1" s="1"/>
  <c r="U39" i="1" s="1"/>
  <c r="V39" i="1" s="1"/>
  <c r="W39" i="1" s="1"/>
  <c r="X39" i="1" s="1"/>
  <c r="Y39" i="1" s="1"/>
  <c r="Z39" i="1" s="1"/>
  <c r="AA39" i="1" s="1"/>
  <c r="U40" i="1" s="1"/>
  <c r="V40" i="1" s="1"/>
  <c r="W40" i="1" s="1"/>
  <c r="X40" i="1" s="1"/>
  <c r="Y40" i="1" s="1"/>
  <c r="Z40" i="1" s="1"/>
  <c r="AA40" i="1" s="1"/>
  <c r="U41" i="1" s="1"/>
  <c r="V41" i="1" s="1"/>
  <c r="W41" i="1" s="1"/>
  <c r="X41" i="1" s="1"/>
  <c r="Y41" i="1" s="1"/>
  <c r="Z41" i="1" s="1"/>
  <c r="AA41" i="1" s="1"/>
  <c r="U42" i="1" s="1"/>
  <c r="V42" i="1" s="1"/>
  <c r="W42" i="1" s="1"/>
  <c r="X42" i="1" s="1"/>
  <c r="Y42" i="1" s="1"/>
  <c r="Z42" i="1" s="1"/>
  <c r="AA42" i="1" s="1"/>
  <c r="D51" i="1" l="1"/>
  <c r="Q5" i="1"/>
  <c r="W2" i="1"/>
  <c r="P5" i="1"/>
  <c r="O5" i="1"/>
  <c r="N5" i="1"/>
  <c r="L5" i="1"/>
  <c r="L51" i="1" s="1"/>
  <c r="M5" i="1"/>
  <c r="R5" i="1"/>
  <c r="O33" i="5" a="1"/>
  <c r="O33" i="5" s="1"/>
  <c r="K33" i="5" a="1"/>
  <c r="K33" i="5" s="1"/>
  <c r="G33" i="5" a="1"/>
  <c r="G33" i="5" s="1"/>
  <c r="B33" i="5" a="1"/>
  <c r="B33" i="5" s="1"/>
  <c r="N33" i="5" a="1"/>
  <c r="N33" i="5" s="1"/>
  <c r="J33" i="5" a="1"/>
  <c r="J33" i="5" s="1"/>
  <c r="F33" i="5" a="1"/>
  <c r="F33" i="5" s="1"/>
  <c r="Q34" i="5"/>
  <c r="M33" i="5" a="1"/>
  <c r="M33" i="5" s="1"/>
  <c r="I33" i="5" a="1"/>
  <c r="I33" i="5" s="1"/>
  <c r="E33" i="5" a="1"/>
  <c r="E33" i="5" s="1"/>
  <c r="L33" i="5" a="1"/>
  <c r="L33" i="5" s="1"/>
  <c r="H33" i="5" a="1"/>
  <c r="H33" i="5" s="1"/>
  <c r="D33" i="5" a="1"/>
  <c r="D33" i="5" s="1"/>
  <c r="E51" i="1"/>
  <c r="F51" i="1"/>
  <c r="G51" i="1" s="1"/>
  <c r="H51" i="1" s="1"/>
  <c r="I51" i="1" s="1"/>
  <c r="C52" i="1" s="1"/>
  <c r="D52" i="1" s="1"/>
  <c r="E52" i="1" s="1"/>
  <c r="F52" i="1" s="1"/>
  <c r="G52" i="1" s="1"/>
  <c r="H52" i="1" s="1"/>
  <c r="I52" i="1" s="1"/>
  <c r="C53" i="1" s="1"/>
  <c r="D53" i="1" s="1"/>
  <c r="E53" i="1" s="1"/>
  <c r="F53" i="1" s="1"/>
  <c r="G53" i="1" s="1"/>
  <c r="H53" i="1" s="1"/>
  <c r="I53" i="1" s="1"/>
  <c r="C54" i="1" s="1"/>
  <c r="D54" i="1" s="1"/>
  <c r="E54" i="1" s="1"/>
  <c r="F54" i="1" s="1"/>
  <c r="G54" i="1" s="1"/>
  <c r="H54" i="1" s="1"/>
  <c r="I54" i="1" s="1"/>
  <c r="C55" i="1" s="1"/>
  <c r="D55" i="1" s="1"/>
  <c r="E55" i="1" s="1"/>
  <c r="F55" i="1" s="1"/>
  <c r="G55" i="1" s="1"/>
  <c r="H55" i="1" s="1"/>
  <c r="I55" i="1" s="1"/>
  <c r="C56" i="1" s="1"/>
  <c r="M51" i="1" l="1"/>
  <c r="D56" i="1"/>
  <c r="E56" i="1" s="1"/>
  <c r="F56" i="1" s="1"/>
  <c r="G56" i="1" s="1"/>
  <c r="H56" i="1" s="1"/>
  <c r="I56" i="1" s="1"/>
  <c r="B56" i="1"/>
  <c r="N51" i="1"/>
  <c r="O51" i="1" s="1"/>
  <c r="P51" i="1" s="1"/>
  <c r="Q51" i="1" s="1"/>
  <c r="R51" i="1" s="1"/>
  <c r="L52" i="1" s="1"/>
  <c r="M52" i="1" s="1"/>
  <c r="N52" i="1" s="1"/>
  <c r="O52" i="1" s="1"/>
  <c r="P52" i="1" s="1"/>
  <c r="Q52" i="1" s="1"/>
  <c r="R52" i="1" s="1"/>
  <c r="L53" i="1" s="1"/>
  <c r="M53" i="1" s="1"/>
  <c r="N53" i="1" s="1"/>
  <c r="O53" i="1" s="1"/>
  <c r="P53" i="1" s="1"/>
  <c r="Q53" i="1" s="1"/>
  <c r="R53" i="1" s="1"/>
  <c r="L54" i="1" s="1"/>
  <c r="M54" i="1" s="1"/>
  <c r="N54" i="1" s="1"/>
  <c r="O54" i="1" s="1"/>
  <c r="P54" i="1" s="1"/>
  <c r="Q54" i="1" s="1"/>
  <c r="R54" i="1" s="1"/>
  <c r="L55" i="1" s="1"/>
  <c r="M55" i="1" s="1"/>
  <c r="N55" i="1" s="1"/>
  <c r="O55" i="1" s="1"/>
  <c r="P55" i="1" s="1"/>
  <c r="Q55" i="1" s="1"/>
  <c r="R55" i="1" s="1"/>
  <c r="L56" i="1" s="1"/>
  <c r="AA5" i="1"/>
  <c r="F2" i="1"/>
  <c r="Z5" i="1"/>
  <c r="Y5" i="1"/>
  <c r="X5" i="1"/>
  <c r="V5" i="1"/>
  <c r="W5" i="1"/>
  <c r="U5" i="1"/>
  <c r="U51" i="1" s="1"/>
  <c r="Q35" i="5"/>
  <c r="M34" i="5" a="1"/>
  <c r="M34" i="5" s="1"/>
  <c r="I34" i="5" a="1"/>
  <c r="I34" i="5" s="1"/>
  <c r="E34" i="5" a="1"/>
  <c r="E34" i="5" s="1"/>
  <c r="L34" i="5" a="1"/>
  <c r="L34" i="5" s="1"/>
  <c r="H34" i="5" a="1"/>
  <c r="H34" i="5" s="1"/>
  <c r="D34" i="5" a="1"/>
  <c r="D34" i="5" s="1"/>
  <c r="O34" i="5" a="1"/>
  <c r="O34" i="5" s="1"/>
  <c r="K34" i="5" a="1"/>
  <c r="K34" i="5" s="1"/>
  <c r="G34" i="5" a="1"/>
  <c r="G34" i="5" s="1"/>
  <c r="B34" i="5" a="1"/>
  <c r="B34" i="5" s="1"/>
  <c r="N34" i="5" a="1"/>
  <c r="N34" i="5" s="1"/>
  <c r="J34" i="5" a="1"/>
  <c r="J34" i="5" s="1"/>
  <c r="F34" i="5" a="1"/>
  <c r="F34" i="5" s="1"/>
  <c r="M56" i="1" l="1"/>
  <c r="N56" i="1" s="1"/>
  <c r="O56" i="1" s="1"/>
  <c r="P56" i="1" s="1"/>
  <c r="Q56" i="1" s="1"/>
  <c r="R56" i="1" s="1"/>
  <c r="L35" i="5" a="1"/>
  <c r="L35" i="5" s="1"/>
  <c r="H35" i="5" a="1"/>
  <c r="H35" i="5" s="1"/>
  <c r="D35" i="5" a="1"/>
  <c r="D35" i="5" s="1"/>
  <c r="O35" i="5" a="1"/>
  <c r="O35" i="5" s="1"/>
  <c r="K35" i="5" a="1"/>
  <c r="K35" i="5" s="1"/>
  <c r="G35" i="5" a="1"/>
  <c r="G35" i="5" s="1"/>
  <c r="B35" i="5" a="1"/>
  <c r="B35" i="5" s="1"/>
  <c r="N35" i="5" a="1"/>
  <c r="N35" i="5" s="1"/>
  <c r="J35" i="5" a="1"/>
  <c r="J35" i="5" s="1"/>
  <c r="F35" i="5" a="1"/>
  <c r="F35" i="5" s="1"/>
  <c r="Q36" i="5"/>
  <c r="M35" i="5" a="1"/>
  <c r="M35" i="5" s="1"/>
  <c r="I35" i="5" a="1"/>
  <c r="I35" i="5" s="1"/>
  <c r="E35" i="5" a="1"/>
  <c r="E35" i="5" s="1"/>
  <c r="I6" i="1"/>
  <c r="H6" i="1"/>
  <c r="G6" i="1"/>
  <c r="P2" i="1"/>
  <c r="E6" i="1"/>
  <c r="F6" i="1"/>
  <c r="C6" i="1"/>
  <c r="C65" i="1" s="1"/>
  <c r="D6" i="1"/>
  <c r="D65" i="1" s="1"/>
  <c r="V51" i="1"/>
  <c r="W51" i="1" s="1"/>
  <c r="X51" i="1" s="1"/>
  <c r="Y51" i="1" s="1"/>
  <c r="Z51" i="1" s="1"/>
  <c r="AA51" i="1" s="1"/>
  <c r="U52" i="1" s="1"/>
  <c r="V52" i="1" s="1"/>
  <c r="W52" i="1" s="1"/>
  <c r="X52" i="1" s="1"/>
  <c r="Y52" i="1" s="1"/>
  <c r="Z52" i="1" s="1"/>
  <c r="AA52" i="1" s="1"/>
  <c r="U53" i="1" s="1"/>
  <c r="V53" i="1" s="1"/>
  <c r="W53" i="1" s="1"/>
  <c r="X53" i="1" s="1"/>
  <c r="Y53" i="1" s="1"/>
  <c r="Z53" i="1" s="1"/>
  <c r="AA53" i="1" s="1"/>
  <c r="U54" i="1" s="1"/>
  <c r="V54" i="1" s="1"/>
  <c r="W54" i="1" s="1"/>
  <c r="X54" i="1" s="1"/>
  <c r="Y54" i="1" s="1"/>
  <c r="Z54" i="1" s="1"/>
  <c r="AA54" i="1" s="1"/>
  <c r="U55" i="1" s="1"/>
  <c r="V55" i="1" s="1"/>
  <c r="W55" i="1" s="1"/>
  <c r="X55" i="1" s="1"/>
  <c r="Y55" i="1" s="1"/>
  <c r="Z55" i="1" s="1"/>
  <c r="AA55" i="1" s="1"/>
  <c r="U56" i="1" s="1"/>
  <c r="E65" i="1" l="1"/>
  <c r="F65" i="1" s="1"/>
  <c r="G65" i="1" s="1"/>
  <c r="H65" i="1" s="1"/>
  <c r="I65" i="1" s="1"/>
  <c r="C66" i="1" s="1"/>
  <c r="D66" i="1" s="1"/>
  <c r="E66" i="1" s="1"/>
  <c r="F66" i="1" s="1"/>
  <c r="G66" i="1" s="1"/>
  <c r="H66" i="1" s="1"/>
  <c r="I66" i="1" s="1"/>
  <c r="C67" i="1" s="1"/>
  <c r="D67" i="1" s="1"/>
  <c r="E67" i="1" s="1"/>
  <c r="F67" i="1" s="1"/>
  <c r="G67" i="1" s="1"/>
  <c r="H67" i="1" s="1"/>
  <c r="I67" i="1" s="1"/>
  <c r="C68" i="1" s="1"/>
  <c r="D68" i="1" s="1"/>
  <c r="E68" i="1" s="1"/>
  <c r="F68" i="1" s="1"/>
  <c r="G68" i="1" s="1"/>
  <c r="H68" i="1" s="1"/>
  <c r="I68" i="1" s="1"/>
  <c r="C69" i="1" s="1"/>
  <c r="D69" i="1" s="1"/>
  <c r="E69" i="1" s="1"/>
  <c r="F69" i="1" s="1"/>
  <c r="G69" i="1" s="1"/>
  <c r="H69" i="1" s="1"/>
  <c r="I69" i="1" s="1"/>
  <c r="C70" i="1" s="1"/>
  <c r="V56" i="1"/>
  <c r="W56" i="1" s="1"/>
  <c r="X56" i="1" s="1"/>
  <c r="Y56" i="1" s="1"/>
  <c r="Z56" i="1" s="1"/>
  <c r="AA56" i="1" s="1"/>
  <c r="T56" i="1"/>
  <c r="N36" i="5" a="1"/>
  <c r="N36" i="5" s="1"/>
  <c r="J36" i="5" a="1"/>
  <c r="J36" i="5" s="1"/>
  <c r="F36" i="5" a="1"/>
  <c r="F36" i="5" s="1"/>
  <c r="Q37" i="5"/>
  <c r="M36" i="5" a="1"/>
  <c r="M36" i="5" s="1"/>
  <c r="I36" i="5" a="1"/>
  <c r="I36" i="5" s="1"/>
  <c r="E36" i="5" a="1"/>
  <c r="E36" i="5" s="1"/>
  <c r="L36" i="5" a="1"/>
  <c r="L36" i="5" s="1"/>
  <c r="H36" i="5" a="1"/>
  <c r="H36" i="5" s="1"/>
  <c r="D36" i="5" a="1"/>
  <c r="D36" i="5" s="1"/>
  <c r="O36" i="5" a="1"/>
  <c r="O36" i="5" s="1"/>
  <c r="K36" i="5" a="1"/>
  <c r="K36" i="5" s="1"/>
  <c r="G36" i="5" a="1"/>
  <c r="G36" i="5" s="1"/>
  <c r="B36" i="5" a="1"/>
  <c r="B36" i="5" s="1"/>
  <c r="L6" i="1"/>
  <c r="L65" i="1" s="1"/>
  <c r="R6" i="1"/>
  <c r="Q6" i="1"/>
  <c r="O6" i="1"/>
  <c r="P6" i="1"/>
  <c r="M6" i="1"/>
  <c r="M65" i="1" s="1"/>
  <c r="X2" i="1"/>
  <c r="N6" i="1"/>
  <c r="D70" i="1" l="1"/>
  <c r="E70" i="1" s="1"/>
  <c r="F70" i="1" s="1"/>
  <c r="G70" i="1" s="1"/>
  <c r="H70" i="1" s="1"/>
  <c r="I70" i="1" s="1"/>
  <c r="B70" i="1"/>
  <c r="V6" i="1"/>
  <c r="U6" i="1"/>
  <c r="U65" i="1" s="1"/>
  <c r="AA6" i="1"/>
  <c r="Y6" i="1"/>
  <c r="Z6" i="1"/>
  <c r="W6" i="1"/>
  <c r="X6" i="1"/>
  <c r="Q38" i="5"/>
  <c r="M37" i="5" a="1"/>
  <c r="M37" i="5" s="1"/>
  <c r="I37" i="5" a="1"/>
  <c r="I37" i="5" s="1"/>
  <c r="E37" i="5" a="1"/>
  <c r="E37" i="5" s="1"/>
  <c r="L37" i="5" a="1"/>
  <c r="L37" i="5" s="1"/>
  <c r="H37" i="5" a="1"/>
  <c r="H37" i="5" s="1"/>
  <c r="D37" i="5" a="1"/>
  <c r="D37" i="5" s="1"/>
  <c r="O37" i="5" a="1"/>
  <c r="O37" i="5" s="1"/>
  <c r="K37" i="5" a="1"/>
  <c r="K37" i="5" s="1"/>
  <c r="G37" i="5" a="1"/>
  <c r="G37" i="5" s="1"/>
  <c r="B37" i="5" a="1"/>
  <c r="B37" i="5" s="1"/>
  <c r="N37" i="5" a="1"/>
  <c r="N37" i="5" s="1"/>
  <c r="J37" i="5" a="1"/>
  <c r="J37" i="5" s="1"/>
  <c r="F37" i="5" a="1"/>
  <c r="F37" i="5" s="1"/>
  <c r="N65" i="1"/>
  <c r="O65" i="1" s="1"/>
  <c r="P65" i="1" s="1"/>
  <c r="Q65" i="1" s="1"/>
  <c r="R65" i="1" s="1"/>
  <c r="L66" i="1" s="1"/>
  <c r="M66" i="1" s="1"/>
  <c r="N66" i="1" s="1"/>
  <c r="O66" i="1" s="1"/>
  <c r="P66" i="1" s="1"/>
  <c r="Q66" i="1" s="1"/>
  <c r="R66" i="1" s="1"/>
  <c r="L67" i="1" s="1"/>
  <c r="M67" i="1" s="1"/>
  <c r="N67" i="1" s="1"/>
  <c r="O67" i="1" s="1"/>
  <c r="P67" i="1" s="1"/>
  <c r="Q67" i="1" s="1"/>
  <c r="R67" i="1" s="1"/>
  <c r="L68" i="1" s="1"/>
  <c r="M68" i="1" s="1"/>
  <c r="N68" i="1" s="1"/>
  <c r="O68" i="1" s="1"/>
  <c r="P68" i="1" s="1"/>
  <c r="Q68" i="1" s="1"/>
  <c r="R68" i="1" s="1"/>
  <c r="L69" i="1" s="1"/>
  <c r="M69" i="1" s="1"/>
  <c r="N69" i="1" s="1"/>
  <c r="O69" i="1" s="1"/>
  <c r="P69" i="1" s="1"/>
  <c r="Q69" i="1" s="1"/>
  <c r="R69" i="1" s="1"/>
  <c r="L70" i="1" s="1"/>
  <c r="M70" i="1" l="1"/>
  <c r="N70" i="1" s="1"/>
  <c r="O70" i="1" s="1"/>
  <c r="P70" i="1" s="1"/>
  <c r="Q70" i="1" s="1"/>
  <c r="R70" i="1" s="1"/>
  <c r="V65" i="1"/>
  <c r="W65" i="1" s="1"/>
  <c r="X65" i="1" s="1"/>
  <c r="Y65" i="1" s="1"/>
  <c r="Z65" i="1" s="1"/>
  <c r="AA65" i="1" s="1"/>
  <c r="U66" i="1" s="1"/>
  <c r="V66" i="1" s="1"/>
  <c r="W66" i="1" s="1"/>
  <c r="X66" i="1" s="1"/>
  <c r="Y66" i="1" s="1"/>
  <c r="Z66" i="1" s="1"/>
  <c r="AA66" i="1" s="1"/>
  <c r="U67" i="1" s="1"/>
  <c r="V67" i="1" s="1"/>
  <c r="W67" i="1" s="1"/>
  <c r="X67" i="1" s="1"/>
  <c r="Y67" i="1" s="1"/>
  <c r="Z67" i="1" s="1"/>
  <c r="AA67" i="1" s="1"/>
  <c r="U68" i="1" s="1"/>
  <c r="V68" i="1" s="1"/>
  <c r="W68" i="1" s="1"/>
  <c r="X68" i="1" s="1"/>
  <c r="Y68" i="1" s="1"/>
  <c r="Z68" i="1" s="1"/>
  <c r="AA68" i="1" s="1"/>
  <c r="U69" i="1" s="1"/>
  <c r="V69" i="1" s="1"/>
  <c r="W69" i="1" s="1"/>
  <c r="X69" i="1" s="1"/>
  <c r="Y69" i="1" s="1"/>
  <c r="Z69" i="1" s="1"/>
  <c r="AA69" i="1" s="1"/>
  <c r="U70" i="1" s="1"/>
  <c r="O38" i="5" a="1"/>
  <c r="O38" i="5" s="1"/>
  <c r="K38" i="5" a="1"/>
  <c r="K38" i="5" s="1"/>
  <c r="G38" i="5" a="1"/>
  <c r="G38" i="5" s="1"/>
  <c r="B38" i="5" a="1"/>
  <c r="B38" i="5" s="1"/>
  <c r="N38" i="5" a="1"/>
  <c r="N38" i="5" s="1"/>
  <c r="J38" i="5" a="1"/>
  <c r="J38" i="5" s="1"/>
  <c r="F38" i="5" a="1"/>
  <c r="F38" i="5" s="1"/>
  <c r="Q39" i="5"/>
  <c r="M38" i="5" a="1"/>
  <c r="M38" i="5" s="1"/>
  <c r="I38" i="5" a="1"/>
  <c r="I38" i="5" s="1"/>
  <c r="E38" i="5" a="1"/>
  <c r="E38" i="5" s="1"/>
  <c r="L38" i="5" a="1"/>
  <c r="L38" i="5" s="1"/>
  <c r="H38" i="5" a="1"/>
  <c r="H38" i="5" s="1"/>
  <c r="D38" i="5" a="1"/>
  <c r="D38" i="5" s="1"/>
  <c r="V70" i="1" l="1"/>
  <c r="W70" i="1" s="1"/>
  <c r="X70" i="1" s="1"/>
  <c r="Y70" i="1" s="1"/>
  <c r="Z70" i="1" s="1"/>
  <c r="AA70" i="1" s="1"/>
  <c r="T70" i="1"/>
  <c r="N39" i="5" a="1"/>
  <c r="N39" i="5" s="1"/>
  <c r="J39" i="5" a="1"/>
  <c r="J39" i="5" s="1"/>
  <c r="F39" i="5" a="1"/>
  <c r="F39" i="5" s="1"/>
  <c r="Q40" i="5"/>
  <c r="M39" i="5" a="1"/>
  <c r="M39" i="5" s="1"/>
  <c r="I39" i="5" a="1"/>
  <c r="I39" i="5" s="1"/>
  <c r="E39" i="5" a="1"/>
  <c r="E39" i="5" s="1"/>
  <c r="L39" i="5" a="1"/>
  <c r="L39" i="5" s="1"/>
  <c r="H39" i="5" a="1"/>
  <c r="H39" i="5" s="1"/>
  <c r="D39" i="5" a="1"/>
  <c r="D39" i="5" s="1"/>
  <c r="O39" i="5" a="1"/>
  <c r="O39" i="5" s="1"/>
  <c r="K39" i="5" a="1"/>
  <c r="K39" i="5" s="1"/>
  <c r="G39" i="5" a="1"/>
  <c r="G39" i="5" s="1"/>
  <c r="B39" i="5" a="1"/>
  <c r="B39" i="5" s="1"/>
  <c r="L40" i="5" l="1" a="1"/>
  <c r="L40" i="5" s="1"/>
  <c r="H40" i="5" a="1"/>
  <c r="H40" i="5" s="1"/>
  <c r="D40" i="5" a="1"/>
  <c r="D40" i="5" s="1"/>
  <c r="O40" i="5" a="1"/>
  <c r="O40" i="5" s="1"/>
  <c r="K40" i="5" a="1"/>
  <c r="K40" i="5" s="1"/>
  <c r="G40" i="5" a="1"/>
  <c r="G40" i="5" s="1"/>
  <c r="B40" i="5" a="1"/>
  <c r="B40" i="5" s="1"/>
  <c r="N40" i="5" a="1"/>
  <c r="N40" i="5" s="1"/>
  <c r="J40" i="5" a="1"/>
  <c r="J40" i="5" s="1"/>
  <c r="F40" i="5" a="1"/>
  <c r="F40" i="5" s="1"/>
  <c r="Q41" i="5"/>
  <c r="M40" i="5" a="1"/>
  <c r="M40" i="5" s="1"/>
  <c r="I40" i="5" a="1"/>
  <c r="I40" i="5" s="1"/>
  <c r="E40" i="5" a="1"/>
  <c r="E40" i="5" s="1"/>
  <c r="O41" i="5" l="1" a="1"/>
  <c r="O41" i="5" s="1"/>
  <c r="K41" i="5" a="1"/>
  <c r="K41" i="5" s="1"/>
  <c r="G41" i="5" a="1"/>
  <c r="G41" i="5" s="1"/>
  <c r="B41" i="5" a="1"/>
  <c r="B41" i="5" s="1"/>
  <c r="N41" i="5" a="1"/>
  <c r="N41" i="5" s="1"/>
  <c r="J41" i="5" a="1"/>
  <c r="J41" i="5" s="1"/>
  <c r="F41" i="5" a="1"/>
  <c r="F41" i="5" s="1"/>
  <c r="Q42" i="5"/>
  <c r="M41" i="5" a="1"/>
  <c r="M41" i="5" s="1"/>
  <c r="I41" i="5" a="1"/>
  <c r="I41" i="5" s="1"/>
  <c r="E41" i="5" a="1"/>
  <c r="E41" i="5" s="1"/>
  <c r="L41" i="5" a="1"/>
  <c r="L41" i="5" s="1"/>
  <c r="H41" i="5" a="1"/>
  <c r="H41" i="5" s="1"/>
  <c r="D41" i="5" a="1"/>
  <c r="D41" i="5" s="1"/>
  <c r="Q43" i="5" l="1"/>
  <c r="M42" i="5" a="1"/>
  <c r="M42" i="5" s="1"/>
  <c r="I42" i="5" a="1"/>
  <c r="I42" i="5" s="1"/>
  <c r="E42" i="5" a="1"/>
  <c r="E42" i="5" s="1"/>
  <c r="L42" i="5" a="1"/>
  <c r="L42" i="5" s="1"/>
  <c r="H42" i="5" a="1"/>
  <c r="H42" i="5" s="1"/>
  <c r="D42" i="5" a="1"/>
  <c r="D42" i="5" s="1"/>
  <c r="O42" i="5" a="1"/>
  <c r="O42" i="5" s="1"/>
  <c r="K42" i="5" a="1"/>
  <c r="K42" i="5" s="1"/>
  <c r="G42" i="5" a="1"/>
  <c r="G42" i="5" s="1"/>
  <c r="B42" i="5" a="1"/>
  <c r="B42" i="5" s="1"/>
  <c r="N42" i="5" a="1"/>
  <c r="N42" i="5" s="1"/>
  <c r="J42" i="5" a="1"/>
  <c r="J42" i="5" s="1"/>
  <c r="F42" i="5" a="1"/>
  <c r="F42" i="5" s="1"/>
  <c r="L43" i="5" l="1" a="1"/>
  <c r="L43" i="5" s="1"/>
  <c r="H43" i="5" a="1"/>
  <c r="H43" i="5" s="1"/>
  <c r="D43" i="5" a="1"/>
  <c r="D43" i="5" s="1"/>
  <c r="O43" i="5" a="1"/>
  <c r="O43" i="5" s="1"/>
  <c r="K43" i="5" a="1"/>
  <c r="K43" i="5" s="1"/>
  <c r="G43" i="5" a="1"/>
  <c r="G43" i="5" s="1"/>
  <c r="B43" i="5" a="1"/>
  <c r="B43" i="5" s="1"/>
  <c r="N43" i="5" a="1"/>
  <c r="N43" i="5" s="1"/>
  <c r="J43" i="5" a="1"/>
  <c r="J43" i="5" s="1"/>
  <c r="F43" i="5" a="1"/>
  <c r="F43" i="5" s="1"/>
  <c r="Q44" i="5"/>
  <c r="M43" i="5" a="1"/>
  <c r="M43" i="5" s="1"/>
  <c r="I43" i="5" a="1"/>
  <c r="I43" i="5" s="1"/>
  <c r="E43" i="5" a="1"/>
  <c r="E43" i="5" s="1"/>
  <c r="N44" i="5" l="1" a="1"/>
  <c r="N44" i="5" s="1"/>
  <c r="J44" i="5" a="1"/>
  <c r="J44" i="5" s="1"/>
  <c r="F44" i="5" a="1"/>
  <c r="F44" i="5" s="1"/>
  <c r="Q45" i="5"/>
  <c r="M44" i="5" a="1"/>
  <c r="M44" i="5" s="1"/>
  <c r="I44" i="5" a="1"/>
  <c r="I44" i="5" s="1"/>
  <c r="E44" i="5" a="1"/>
  <c r="E44" i="5" s="1"/>
  <c r="L44" i="5" a="1"/>
  <c r="L44" i="5" s="1"/>
  <c r="H44" i="5" a="1"/>
  <c r="H44" i="5" s="1"/>
  <c r="D44" i="5" a="1"/>
  <c r="D44" i="5" s="1"/>
  <c r="O44" i="5" a="1"/>
  <c r="O44" i="5" s="1"/>
  <c r="K44" i="5" a="1"/>
  <c r="K44" i="5" s="1"/>
  <c r="G44" i="5" a="1"/>
  <c r="G44" i="5" s="1"/>
  <c r="B44" i="5" a="1"/>
  <c r="B44" i="5" s="1"/>
  <c r="Q46" i="5" l="1"/>
  <c r="M45" i="5" a="1"/>
  <c r="M45" i="5" s="1"/>
  <c r="I45" i="5" a="1"/>
  <c r="I45" i="5" s="1"/>
  <c r="E45" i="5" a="1"/>
  <c r="E45" i="5" s="1"/>
  <c r="L45" i="5" a="1"/>
  <c r="L45" i="5" s="1"/>
  <c r="H45" i="5" a="1"/>
  <c r="H45" i="5" s="1"/>
  <c r="D45" i="5" a="1"/>
  <c r="D45" i="5" s="1"/>
  <c r="O45" i="5" a="1"/>
  <c r="O45" i="5" s="1"/>
  <c r="K45" i="5" a="1"/>
  <c r="K45" i="5" s="1"/>
  <c r="G45" i="5" a="1"/>
  <c r="G45" i="5" s="1"/>
  <c r="B45" i="5" a="1"/>
  <c r="B45" i="5" s="1"/>
  <c r="N45" i="5" a="1"/>
  <c r="N45" i="5" s="1"/>
  <c r="J45" i="5" a="1"/>
  <c r="J45" i="5" s="1"/>
  <c r="F45" i="5" a="1"/>
  <c r="F45" i="5" s="1"/>
  <c r="O46" i="5" l="1" a="1"/>
  <c r="O46" i="5" s="1"/>
  <c r="K46" i="5" a="1"/>
  <c r="K46" i="5" s="1"/>
  <c r="G46" i="5" a="1"/>
  <c r="G46" i="5" s="1"/>
  <c r="B46" i="5" a="1"/>
  <c r="B46" i="5" s="1"/>
  <c r="N46" i="5" a="1"/>
  <c r="N46" i="5" s="1"/>
  <c r="J46" i="5" a="1"/>
  <c r="J46" i="5" s="1"/>
  <c r="F46" i="5" a="1"/>
  <c r="F46" i="5" s="1"/>
  <c r="Q47" i="5"/>
  <c r="M46" i="5" a="1"/>
  <c r="M46" i="5" s="1"/>
  <c r="I46" i="5" a="1"/>
  <c r="I46" i="5" s="1"/>
  <c r="E46" i="5" a="1"/>
  <c r="E46" i="5" s="1"/>
  <c r="L46" i="5" a="1"/>
  <c r="L46" i="5" s="1"/>
  <c r="H46" i="5" a="1"/>
  <c r="H46" i="5" s="1"/>
  <c r="D46" i="5" a="1"/>
  <c r="D46" i="5" s="1"/>
  <c r="N47" i="5" l="1" a="1"/>
  <c r="N47" i="5" s="1"/>
  <c r="J47" i="5" a="1"/>
  <c r="J47" i="5" s="1"/>
  <c r="F47" i="5" a="1"/>
  <c r="F47" i="5" s="1"/>
  <c r="Q48" i="5"/>
  <c r="M47" i="5" a="1"/>
  <c r="M47" i="5" s="1"/>
  <c r="I47" i="5" a="1"/>
  <c r="I47" i="5" s="1"/>
  <c r="E47" i="5" a="1"/>
  <c r="E47" i="5" s="1"/>
  <c r="L47" i="5" a="1"/>
  <c r="L47" i="5" s="1"/>
  <c r="H47" i="5" a="1"/>
  <c r="H47" i="5" s="1"/>
  <c r="D47" i="5" a="1"/>
  <c r="D47" i="5" s="1"/>
  <c r="O47" i="5" a="1"/>
  <c r="O47" i="5" s="1"/>
  <c r="K47" i="5" a="1"/>
  <c r="K47" i="5" s="1"/>
  <c r="G47" i="5" a="1"/>
  <c r="G47" i="5" s="1"/>
  <c r="B47" i="5" a="1"/>
  <c r="B47" i="5" s="1"/>
  <c r="L48" i="5" l="1" a="1"/>
  <c r="L48" i="5" s="1"/>
  <c r="H48" i="5" a="1"/>
  <c r="H48" i="5" s="1"/>
  <c r="D48" i="5" a="1"/>
  <c r="D48" i="5" s="1"/>
  <c r="O48" i="5" a="1"/>
  <c r="O48" i="5" s="1"/>
  <c r="K48" i="5" a="1"/>
  <c r="K48" i="5" s="1"/>
  <c r="G48" i="5" a="1"/>
  <c r="G48" i="5" s="1"/>
  <c r="B48" i="5" a="1"/>
  <c r="B48" i="5" s="1"/>
  <c r="N48" i="5" a="1"/>
  <c r="N48" i="5" s="1"/>
  <c r="J48" i="5" a="1"/>
  <c r="J48" i="5" s="1"/>
  <c r="F48" i="5" a="1"/>
  <c r="F48" i="5" s="1"/>
  <c r="Q49" i="5"/>
  <c r="M48" i="5" a="1"/>
  <c r="M48" i="5" s="1"/>
  <c r="I48" i="5" a="1"/>
  <c r="I48" i="5" s="1"/>
  <c r="E48" i="5" a="1"/>
  <c r="E48" i="5" s="1"/>
  <c r="O49" i="5" l="1" a="1"/>
  <c r="O49" i="5" s="1"/>
  <c r="K49" i="5" a="1"/>
  <c r="K49" i="5" s="1"/>
  <c r="G49" i="5" a="1"/>
  <c r="G49" i="5" s="1"/>
  <c r="B49" i="5" a="1"/>
  <c r="B49" i="5" s="1"/>
  <c r="N49" i="5" a="1"/>
  <c r="N49" i="5" s="1"/>
  <c r="J49" i="5" a="1"/>
  <c r="J49" i="5" s="1"/>
  <c r="F49" i="5" a="1"/>
  <c r="F49" i="5" s="1"/>
  <c r="Q50" i="5"/>
  <c r="M49" i="5" a="1"/>
  <c r="M49" i="5" s="1"/>
  <c r="I49" i="5" a="1"/>
  <c r="I49" i="5" s="1"/>
  <c r="E49" i="5" a="1"/>
  <c r="E49" i="5" s="1"/>
  <c r="L49" i="5" a="1"/>
  <c r="L49" i="5" s="1"/>
  <c r="H49" i="5" a="1"/>
  <c r="H49" i="5" s="1"/>
  <c r="D49" i="5" a="1"/>
  <c r="D49" i="5" s="1"/>
  <c r="Q51" i="5" l="1"/>
  <c r="M50" i="5" a="1"/>
  <c r="M50" i="5" s="1"/>
  <c r="I50" i="5" a="1"/>
  <c r="I50" i="5" s="1"/>
  <c r="E50" i="5" a="1"/>
  <c r="E50" i="5" s="1"/>
  <c r="L50" i="5" a="1"/>
  <c r="L50" i="5" s="1"/>
  <c r="H50" i="5" a="1"/>
  <c r="H50" i="5" s="1"/>
  <c r="D50" i="5" a="1"/>
  <c r="D50" i="5" s="1"/>
  <c r="O50" i="5" a="1"/>
  <c r="O50" i="5" s="1"/>
  <c r="K50" i="5" a="1"/>
  <c r="K50" i="5" s="1"/>
  <c r="G50" i="5" a="1"/>
  <c r="G50" i="5" s="1"/>
  <c r="B50" i="5" a="1"/>
  <c r="B50" i="5" s="1"/>
  <c r="N50" i="5" a="1"/>
  <c r="N50" i="5" s="1"/>
  <c r="J50" i="5" a="1"/>
  <c r="J50" i="5" s="1"/>
  <c r="F50" i="5" a="1"/>
  <c r="F50" i="5" s="1"/>
  <c r="L51" i="5" l="1" a="1"/>
  <c r="L51" i="5" s="1"/>
  <c r="H51" i="5" a="1"/>
  <c r="H51" i="5" s="1"/>
  <c r="D51" i="5" a="1"/>
  <c r="D51" i="5" s="1"/>
  <c r="O51" i="5" a="1"/>
  <c r="O51" i="5" s="1"/>
  <c r="K51" i="5" a="1"/>
  <c r="K51" i="5" s="1"/>
  <c r="G51" i="5" a="1"/>
  <c r="G51" i="5" s="1"/>
  <c r="B51" i="5" a="1"/>
  <c r="B51" i="5" s="1"/>
  <c r="N51" i="5" a="1"/>
  <c r="N51" i="5" s="1"/>
  <c r="J51" i="5" a="1"/>
  <c r="J51" i="5" s="1"/>
  <c r="F51" i="5" a="1"/>
  <c r="F51" i="5" s="1"/>
  <c r="Q52" i="5"/>
  <c r="M51" i="5" a="1"/>
  <c r="M51" i="5" s="1"/>
  <c r="I51" i="5" a="1"/>
  <c r="I51" i="5" s="1"/>
  <c r="E51" i="5" a="1"/>
  <c r="E51" i="5" s="1"/>
  <c r="N52" i="5" l="1" a="1"/>
  <c r="N52" i="5" s="1"/>
  <c r="J52" i="5" a="1"/>
  <c r="J52" i="5" s="1"/>
  <c r="F52" i="5" a="1"/>
  <c r="F52" i="5" s="1"/>
  <c r="Q53" i="5"/>
  <c r="M52" i="5" a="1"/>
  <c r="M52" i="5" s="1"/>
  <c r="I52" i="5" a="1"/>
  <c r="I52" i="5" s="1"/>
  <c r="E52" i="5" a="1"/>
  <c r="E52" i="5" s="1"/>
  <c r="L52" i="5" a="1"/>
  <c r="L52" i="5" s="1"/>
  <c r="H52" i="5" a="1"/>
  <c r="H52" i="5" s="1"/>
  <c r="D52" i="5" a="1"/>
  <c r="D52" i="5" s="1"/>
  <c r="O52" i="5" a="1"/>
  <c r="O52" i="5" s="1"/>
  <c r="K52" i="5" a="1"/>
  <c r="K52" i="5" s="1"/>
  <c r="G52" i="5" a="1"/>
  <c r="G52" i="5" s="1"/>
  <c r="B52" i="5" a="1"/>
  <c r="B52" i="5" s="1"/>
  <c r="Q54" i="5" l="1"/>
  <c r="M53" i="5" a="1"/>
  <c r="M53" i="5" s="1"/>
  <c r="I53" i="5" a="1"/>
  <c r="I53" i="5" s="1"/>
  <c r="E53" i="5" a="1"/>
  <c r="E53" i="5" s="1"/>
  <c r="L53" i="5" a="1"/>
  <c r="L53" i="5" s="1"/>
  <c r="H53" i="5" a="1"/>
  <c r="H53" i="5" s="1"/>
  <c r="D53" i="5" a="1"/>
  <c r="D53" i="5" s="1"/>
  <c r="O53" i="5" a="1"/>
  <c r="O53" i="5" s="1"/>
  <c r="K53" i="5" a="1"/>
  <c r="K53" i="5" s="1"/>
  <c r="G53" i="5" a="1"/>
  <c r="G53" i="5" s="1"/>
  <c r="B53" i="5" a="1"/>
  <c r="B53" i="5" s="1"/>
  <c r="N53" i="5" a="1"/>
  <c r="N53" i="5" s="1"/>
  <c r="J53" i="5" a="1"/>
  <c r="J53" i="5" s="1"/>
  <c r="F53" i="5" a="1"/>
  <c r="F53" i="5" s="1"/>
  <c r="O54" i="5" l="1" a="1"/>
  <c r="O54" i="5" s="1"/>
  <c r="K54" i="5" a="1"/>
  <c r="K54" i="5" s="1"/>
  <c r="G54" i="5" a="1"/>
  <c r="G54" i="5" s="1"/>
  <c r="B54" i="5" a="1"/>
  <c r="B54" i="5" s="1"/>
  <c r="N54" i="5" a="1"/>
  <c r="N54" i="5" s="1"/>
  <c r="J54" i="5" a="1"/>
  <c r="J54" i="5" s="1"/>
  <c r="F54" i="5" a="1"/>
  <c r="F54" i="5" s="1"/>
  <c r="Q55" i="5"/>
  <c r="M54" i="5" a="1"/>
  <c r="M54" i="5" s="1"/>
  <c r="I54" i="5" a="1"/>
  <c r="I54" i="5" s="1"/>
  <c r="E54" i="5" a="1"/>
  <c r="E54" i="5" s="1"/>
  <c r="L54" i="5" a="1"/>
  <c r="L54" i="5" s="1"/>
  <c r="H54" i="5" a="1"/>
  <c r="H54" i="5" s="1"/>
  <c r="D54" i="5" a="1"/>
  <c r="D54" i="5" s="1"/>
  <c r="N55" i="5" l="1" a="1"/>
  <c r="N55" i="5" s="1"/>
  <c r="J55" i="5" a="1"/>
  <c r="J55" i="5" s="1"/>
  <c r="F55" i="5" a="1"/>
  <c r="F55" i="5" s="1"/>
  <c r="Q56" i="5"/>
  <c r="M55" i="5" a="1"/>
  <c r="M55" i="5" s="1"/>
  <c r="I55" i="5" a="1"/>
  <c r="I55" i="5" s="1"/>
  <c r="E55" i="5" a="1"/>
  <c r="E55" i="5" s="1"/>
  <c r="L55" i="5" a="1"/>
  <c r="L55" i="5" s="1"/>
  <c r="H55" i="5" a="1"/>
  <c r="H55" i="5" s="1"/>
  <c r="D55" i="5" a="1"/>
  <c r="D55" i="5" s="1"/>
  <c r="O55" i="5" a="1"/>
  <c r="O55" i="5" s="1"/>
  <c r="K55" i="5" a="1"/>
  <c r="K55" i="5" s="1"/>
  <c r="G55" i="5" a="1"/>
  <c r="G55" i="5" s="1"/>
  <c r="B55" i="5" a="1"/>
  <c r="B55" i="5" s="1"/>
  <c r="L56" i="5" l="1" a="1"/>
  <c r="L56" i="5" s="1"/>
  <c r="H56" i="5" a="1"/>
  <c r="H56" i="5" s="1"/>
  <c r="D56" i="5" a="1"/>
  <c r="D56" i="5" s="1"/>
  <c r="O56" i="5" a="1"/>
  <c r="O56" i="5" s="1"/>
  <c r="K56" i="5" a="1"/>
  <c r="K56" i="5" s="1"/>
  <c r="G56" i="5" a="1"/>
  <c r="G56" i="5" s="1"/>
  <c r="B56" i="5" a="1"/>
  <c r="B56" i="5" s="1"/>
  <c r="N56" i="5" a="1"/>
  <c r="N56" i="5" s="1"/>
  <c r="J56" i="5" a="1"/>
  <c r="J56" i="5" s="1"/>
  <c r="F56" i="5" a="1"/>
  <c r="F56" i="5" s="1"/>
  <c r="Q57" i="5"/>
  <c r="M56" i="5" a="1"/>
  <c r="M56" i="5" s="1"/>
  <c r="I56" i="5" a="1"/>
  <c r="I56" i="5" s="1"/>
  <c r="E56" i="5" a="1"/>
  <c r="E56" i="5" s="1"/>
  <c r="O57" i="5" l="1" a="1"/>
  <c r="O57" i="5" s="1"/>
  <c r="K57" i="5" a="1"/>
  <c r="K57" i="5" s="1"/>
  <c r="G57" i="5" a="1"/>
  <c r="G57" i="5" s="1"/>
  <c r="B57" i="5" a="1"/>
  <c r="B57" i="5" s="1"/>
  <c r="N57" i="5" a="1"/>
  <c r="N57" i="5" s="1"/>
  <c r="J57" i="5" a="1"/>
  <c r="J57" i="5" s="1"/>
  <c r="F57" i="5" a="1"/>
  <c r="F57" i="5" s="1"/>
  <c r="Q58" i="5"/>
  <c r="M57" i="5" a="1"/>
  <c r="M57" i="5" s="1"/>
  <c r="I57" i="5" a="1"/>
  <c r="I57" i="5" s="1"/>
  <c r="E57" i="5" a="1"/>
  <c r="E57" i="5" s="1"/>
  <c r="L57" i="5" a="1"/>
  <c r="L57" i="5" s="1"/>
  <c r="H57" i="5" a="1"/>
  <c r="H57" i="5" s="1"/>
  <c r="D57" i="5" a="1"/>
  <c r="D57" i="5" s="1"/>
  <c r="Q59" i="5" l="1"/>
  <c r="M58" i="5" a="1"/>
  <c r="M58" i="5" s="1"/>
  <c r="I58" i="5" a="1"/>
  <c r="I58" i="5" s="1"/>
  <c r="E58" i="5" a="1"/>
  <c r="E58" i="5" s="1"/>
  <c r="L58" i="5" a="1"/>
  <c r="L58" i="5" s="1"/>
  <c r="H58" i="5" a="1"/>
  <c r="H58" i="5" s="1"/>
  <c r="D58" i="5" a="1"/>
  <c r="D58" i="5" s="1"/>
  <c r="O58" i="5" a="1"/>
  <c r="O58" i="5" s="1"/>
  <c r="K58" i="5" a="1"/>
  <c r="K58" i="5" s="1"/>
  <c r="G58" i="5" a="1"/>
  <c r="G58" i="5" s="1"/>
  <c r="B58" i="5" a="1"/>
  <c r="B58" i="5" s="1"/>
  <c r="N58" i="5" a="1"/>
  <c r="N58" i="5" s="1"/>
  <c r="J58" i="5" a="1"/>
  <c r="J58" i="5" s="1"/>
  <c r="F58" i="5" a="1"/>
  <c r="F58" i="5" s="1"/>
  <c r="Q60" i="5" l="1"/>
  <c r="L59" i="5" a="1"/>
  <c r="L59" i="5" s="1"/>
  <c r="H59" i="5" a="1"/>
  <c r="H59" i="5" s="1"/>
  <c r="D59" i="5" a="1"/>
  <c r="D59" i="5" s="1"/>
  <c r="O59" i="5" a="1"/>
  <c r="O59" i="5" s="1"/>
  <c r="K59" i="5" a="1"/>
  <c r="K59" i="5" s="1"/>
  <c r="G59" i="5" a="1"/>
  <c r="G59" i="5" s="1"/>
  <c r="B59" i="5" a="1"/>
  <c r="B59" i="5" s="1"/>
  <c r="N59" i="5" a="1"/>
  <c r="N59" i="5" s="1"/>
  <c r="J59" i="5" a="1"/>
  <c r="J59" i="5" s="1"/>
  <c r="F59" i="5" a="1"/>
  <c r="F59" i="5" s="1"/>
  <c r="M59" i="5" a="1"/>
  <c r="M59" i="5" s="1"/>
  <c r="I59" i="5" a="1"/>
  <c r="I59" i="5" s="1"/>
  <c r="E59" i="5" a="1"/>
  <c r="E59" i="5" s="1"/>
  <c r="O60" i="5" l="1" a="1"/>
  <c r="O60" i="5" s="1"/>
  <c r="K60" i="5" a="1"/>
  <c r="K60" i="5" s="1"/>
  <c r="Q61" i="5"/>
  <c r="M60" i="5" a="1"/>
  <c r="M60" i="5" s="1"/>
  <c r="I60" i="5" a="1"/>
  <c r="I60" i="5" s="1"/>
  <c r="N60" i="5" a="1"/>
  <c r="N60" i="5" s="1"/>
  <c r="L60" i="5" a="1"/>
  <c r="L60" i="5" s="1"/>
  <c r="F60" i="5" a="1"/>
  <c r="F60" i="5" s="1"/>
  <c r="J60" i="5" a="1"/>
  <c r="J60" i="5" s="1"/>
  <c r="E60" i="5" a="1"/>
  <c r="E60" i="5" s="1"/>
  <c r="H60" i="5" a="1"/>
  <c r="H60" i="5" s="1"/>
  <c r="D60" i="5" a="1"/>
  <c r="D60" i="5" s="1"/>
  <c r="G60" i="5" a="1"/>
  <c r="G60" i="5" s="1"/>
  <c r="B60" i="5" a="1"/>
  <c r="B60" i="5" s="1"/>
  <c r="Q62" i="5" l="1"/>
  <c r="M61" i="5" a="1"/>
  <c r="M61" i="5" s="1"/>
  <c r="I61" i="5" a="1"/>
  <c r="I61" i="5" s="1"/>
  <c r="E61" i="5" a="1"/>
  <c r="E61" i="5" s="1"/>
  <c r="L61" i="5" a="1"/>
  <c r="L61" i="5" s="1"/>
  <c r="H61" i="5" a="1"/>
  <c r="H61" i="5" s="1"/>
  <c r="D61" i="5" a="1"/>
  <c r="D61" i="5" s="1"/>
  <c r="O61" i="5" a="1"/>
  <c r="O61" i="5" s="1"/>
  <c r="K61" i="5" a="1"/>
  <c r="K61" i="5" s="1"/>
  <c r="G61" i="5" a="1"/>
  <c r="G61" i="5" s="1"/>
  <c r="B61" i="5" a="1"/>
  <c r="B61" i="5" s="1"/>
  <c r="N61" i="5" a="1"/>
  <c r="N61" i="5" s="1"/>
  <c r="J61" i="5" a="1"/>
  <c r="J61" i="5" s="1"/>
  <c r="F61" i="5" a="1"/>
  <c r="F61" i="5" s="1"/>
  <c r="L62" i="5" l="1" a="1"/>
  <c r="L62" i="5" s="1"/>
  <c r="H62" i="5" a="1"/>
  <c r="H62" i="5" s="1"/>
  <c r="D62" i="5" a="1"/>
  <c r="D62" i="5" s="1"/>
  <c r="O62" i="5" a="1"/>
  <c r="O62" i="5" s="1"/>
  <c r="K62" i="5" a="1"/>
  <c r="K62" i="5" s="1"/>
  <c r="G62" i="5" a="1"/>
  <c r="G62" i="5" s="1"/>
  <c r="B62" i="5" a="1"/>
  <c r="B62" i="5" s="1"/>
  <c r="N62" i="5" a="1"/>
  <c r="N62" i="5" s="1"/>
  <c r="J62" i="5" a="1"/>
  <c r="J62" i="5" s="1"/>
  <c r="F62" i="5" a="1"/>
  <c r="F62" i="5" s="1"/>
  <c r="M62" i="5" a="1"/>
  <c r="M62" i="5" s="1"/>
  <c r="I62" i="5" a="1"/>
  <c r="I62" i="5" s="1"/>
  <c r="E62" i="5" a="1"/>
  <c r="E62" i="5" s="1"/>
  <c r="Q63" i="5"/>
  <c r="N63" i="5" l="1" a="1"/>
  <c r="N63" i="5" s="1"/>
  <c r="J63" i="5" a="1"/>
  <c r="J63" i="5" s="1"/>
  <c r="F63" i="5" a="1"/>
  <c r="F63" i="5" s="1"/>
  <c r="Q64" i="5"/>
  <c r="M63" i="5" a="1"/>
  <c r="M63" i="5" s="1"/>
  <c r="I63" i="5" a="1"/>
  <c r="I63" i="5" s="1"/>
  <c r="E63" i="5" a="1"/>
  <c r="E63" i="5" s="1"/>
  <c r="L63" i="5" a="1"/>
  <c r="L63" i="5" s="1"/>
  <c r="H63" i="5" a="1"/>
  <c r="H63" i="5" s="1"/>
  <c r="D63" i="5" a="1"/>
  <c r="D63" i="5" s="1"/>
  <c r="O63" i="5" a="1"/>
  <c r="O63" i="5" s="1"/>
  <c r="K63" i="5" a="1"/>
  <c r="K63" i="5" s="1"/>
  <c r="G63" i="5" a="1"/>
  <c r="G63" i="5" s="1"/>
  <c r="B63" i="5" a="1"/>
  <c r="B63" i="5" s="1"/>
  <c r="Q65" i="5" l="1"/>
  <c r="M64" i="5" a="1"/>
  <c r="M64" i="5" s="1"/>
  <c r="I64" i="5" a="1"/>
  <c r="I64" i="5" s="1"/>
  <c r="E64" i="5" a="1"/>
  <c r="E64" i="5" s="1"/>
  <c r="L64" i="5" a="1"/>
  <c r="L64" i="5" s="1"/>
  <c r="H64" i="5" a="1"/>
  <c r="H64" i="5" s="1"/>
  <c r="D64" i="5" a="1"/>
  <c r="D64" i="5" s="1"/>
  <c r="O64" i="5" a="1"/>
  <c r="O64" i="5" s="1"/>
  <c r="K64" i="5" a="1"/>
  <c r="K64" i="5" s="1"/>
  <c r="G64" i="5" a="1"/>
  <c r="G64" i="5" s="1"/>
  <c r="B64" i="5" a="1"/>
  <c r="B64" i="5" s="1"/>
  <c r="N64" i="5" a="1"/>
  <c r="N64" i="5" s="1"/>
  <c r="J64" i="5" a="1"/>
  <c r="J64" i="5" s="1"/>
  <c r="F64" i="5" a="1"/>
  <c r="F64" i="5" s="1"/>
  <c r="O65" i="5" l="1" a="1"/>
  <c r="O65" i="5" s="1"/>
  <c r="K65" i="5" a="1"/>
  <c r="K65" i="5" s="1"/>
  <c r="G65" i="5" a="1"/>
  <c r="G65" i="5" s="1"/>
  <c r="B65" i="5" a="1"/>
  <c r="B65" i="5" s="1"/>
  <c r="N65" i="5" a="1"/>
  <c r="N65" i="5" s="1"/>
  <c r="J65" i="5" a="1"/>
  <c r="J65" i="5" s="1"/>
  <c r="F65" i="5" a="1"/>
  <c r="F65" i="5" s="1"/>
  <c r="Q66" i="5"/>
  <c r="M65" i="5" a="1"/>
  <c r="M65" i="5" s="1"/>
  <c r="I65" i="5" a="1"/>
  <c r="I65" i="5" s="1"/>
  <c r="E65" i="5" a="1"/>
  <c r="E65" i="5" s="1"/>
  <c r="L65" i="5" a="1"/>
  <c r="L65" i="5" s="1"/>
  <c r="H65" i="5" a="1"/>
  <c r="H65" i="5" s="1"/>
  <c r="D65" i="5" a="1"/>
  <c r="D65" i="5" s="1"/>
  <c r="N66" i="5" l="1" a="1"/>
  <c r="N66" i="5" s="1"/>
  <c r="J66" i="5" a="1"/>
  <c r="J66" i="5" s="1"/>
  <c r="F66" i="5" a="1"/>
  <c r="F66" i="5" s="1"/>
  <c r="Q67" i="5"/>
  <c r="M66" i="5" a="1"/>
  <c r="M66" i="5" s="1"/>
  <c r="I66" i="5" a="1"/>
  <c r="I66" i="5" s="1"/>
  <c r="E66" i="5" a="1"/>
  <c r="E66" i="5" s="1"/>
  <c r="L66" i="5" a="1"/>
  <c r="L66" i="5" s="1"/>
  <c r="H66" i="5" a="1"/>
  <c r="H66" i="5" s="1"/>
  <c r="D66" i="5" a="1"/>
  <c r="D66" i="5" s="1"/>
  <c r="O66" i="5" a="1"/>
  <c r="O66" i="5" s="1"/>
  <c r="K66" i="5" a="1"/>
  <c r="K66" i="5" s="1"/>
  <c r="G66" i="5" a="1"/>
  <c r="G66" i="5" s="1"/>
  <c r="B66" i="5" a="1"/>
  <c r="B66" i="5" s="1"/>
  <c r="L67" i="5" l="1" a="1"/>
  <c r="L67" i="5" s="1"/>
  <c r="H67" i="5" a="1"/>
  <c r="H67" i="5" s="1"/>
  <c r="D67" i="5" a="1"/>
  <c r="D67" i="5" s="1"/>
  <c r="O67" i="5" a="1"/>
  <c r="O67" i="5" s="1"/>
  <c r="K67" i="5" a="1"/>
  <c r="K67" i="5" s="1"/>
  <c r="G67" i="5" a="1"/>
  <c r="G67" i="5" s="1"/>
  <c r="B67" i="5" a="1"/>
  <c r="B67" i="5" s="1"/>
  <c r="N67" i="5" a="1"/>
  <c r="N67" i="5" s="1"/>
  <c r="J67" i="5" a="1"/>
  <c r="J67" i="5" s="1"/>
  <c r="F67" i="5" a="1"/>
  <c r="F67" i="5" s="1"/>
  <c r="Q68" i="5"/>
  <c r="M67" i="5" a="1"/>
  <c r="M67" i="5" s="1"/>
  <c r="I67" i="5" a="1"/>
  <c r="I67" i="5" s="1"/>
  <c r="E67" i="5" a="1"/>
  <c r="E67" i="5" s="1"/>
  <c r="O68" i="5" l="1" a="1"/>
  <c r="O68" i="5" s="1"/>
  <c r="K68" i="5" a="1"/>
  <c r="K68" i="5" s="1"/>
  <c r="G68" i="5" a="1"/>
  <c r="G68" i="5" s="1"/>
  <c r="B68" i="5" a="1"/>
  <c r="B68" i="5" s="1"/>
  <c r="N68" i="5" a="1"/>
  <c r="N68" i="5" s="1"/>
  <c r="J68" i="5" a="1"/>
  <c r="J68" i="5" s="1"/>
  <c r="F68" i="5" a="1"/>
  <c r="F68" i="5" s="1"/>
  <c r="Q69" i="5"/>
  <c r="M68" i="5" a="1"/>
  <c r="M68" i="5" s="1"/>
  <c r="I68" i="5" a="1"/>
  <c r="I68" i="5" s="1"/>
  <c r="E68" i="5" a="1"/>
  <c r="E68" i="5" s="1"/>
  <c r="L68" i="5" a="1"/>
  <c r="L68" i="5" s="1"/>
  <c r="H68" i="5" a="1"/>
  <c r="H68" i="5" s="1"/>
  <c r="D68" i="5" a="1"/>
  <c r="D68" i="5" s="1"/>
  <c r="Q70" i="5" l="1"/>
  <c r="M69" i="5" a="1"/>
  <c r="M69" i="5" s="1"/>
  <c r="I69" i="5" a="1"/>
  <c r="I69" i="5" s="1"/>
  <c r="E69" i="5" a="1"/>
  <c r="E69" i="5" s="1"/>
  <c r="L69" i="5" a="1"/>
  <c r="L69" i="5" s="1"/>
  <c r="H69" i="5" a="1"/>
  <c r="H69" i="5" s="1"/>
  <c r="D69" i="5" a="1"/>
  <c r="D69" i="5" s="1"/>
  <c r="O69" i="5" a="1"/>
  <c r="O69" i="5" s="1"/>
  <c r="K69" i="5" a="1"/>
  <c r="K69" i="5" s="1"/>
  <c r="G69" i="5" a="1"/>
  <c r="G69" i="5" s="1"/>
  <c r="B69" i="5" a="1"/>
  <c r="B69" i="5" s="1"/>
  <c r="N69" i="5" a="1"/>
  <c r="N69" i="5" s="1"/>
  <c r="J69" i="5" a="1"/>
  <c r="J69" i="5" s="1"/>
  <c r="F69" i="5" a="1"/>
  <c r="F69" i="5" s="1"/>
  <c r="L70" i="5" l="1" a="1"/>
  <c r="L70" i="5" s="1"/>
  <c r="H70" i="5" a="1"/>
  <c r="H70" i="5" s="1"/>
  <c r="D70" i="5" a="1"/>
  <c r="D70" i="5" s="1"/>
  <c r="O70" i="5" a="1"/>
  <c r="O70" i="5" s="1"/>
  <c r="K70" i="5" a="1"/>
  <c r="K70" i="5" s="1"/>
  <c r="G70" i="5" a="1"/>
  <c r="G70" i="5" s="1"/>
  <c r="B70" i="5" a="1"/>
  <c r="B70" i="5" s="1"/>
  <c r="N70" i="5" a="1"/>
  <c r="N70" i="5" s="1"/>
  <c r="J70" i="5" a="1"/>
  <c r="J70" i="5" s="1"/>
  <c r="F70" i="5" a="1"/>
  <c r="F70" i="5" s="1"/>
  <c r="Q71" i="5"/>
  <c r="M70" i="5" a="1"/>
  <c r="M70" i="5" s="1"/>
  <c r="I70" i="5" a="1"/>
  <c r="I70" i="5" s="1"/>
  <c r="E70" i="5" a="1"/>
  <c r="E70" i="5" s="1"/>
  <c r="N71" i="5" l="1" a="1"/>
  <c r="N71" i="5" s="1"/>
  <c r="J71" i="5" a="1"/>
  <c r="J71" i="5" s="1"/>
  <c r="F71" i="5" a="1"/>
  <c r="F71" i="5" s="1"/>
  <c r="Q72" i="5"/>
  <c r="M71" i="5" a="1"/>
  <c r="M71" i="5" s="1"/>
  <c r="I71" i="5" a="1"/>
  <c r="I71" i="5" s="1"/>
  <c r="E71" i="5" a="1"/>
  <c r="E71" i="5" s="1"/>
  <c r="L71" i="5" a="1"/>
  <c r="L71" i="5" s="1"/>
  <c r="H71" i="5" a="1"/>
  <c r="H71" i="5" s="1"/>
  <c r="D71" i="5" a="1"/>
  <c r="D71" i="5" s="1"/>
  <c r="O71" i="5" a="1"/>
  <c r="O71" i="5" s="1"/>
  <c r="K71" i="5" a="1"/>
  <c r="K71" i="5" s="1"/>
  <c r="G71" i="5" a="1"/>
  <c r="G71" i="5" s="1"/>
  <c r="B71" i="5" a="1"/>
  <c r="B71" i="5" s="1"/>
  <c r="Q73" i="5" l="1"/>
  <c r="M72" i="5" a="1"/>
  <c r="M72" i="5" s="1"/>
  <c r="I72" i="5" a="1"/>
  <c r="I72" i="5" s="1"/>
  <c r="E72" i="5" a="1"/>
  <c r="E72" i="5" s="1"/>
  <c r="L72" i="5" a="1"/>
  <c r="L72" i="5" s="1"/>
  <c r="H72" i="5" a="1"/>
  <c r="H72" i="5" s="1"/>
  <c r="D72" i="5" a="1"/>
  <c r="D72" i="5" s="1"/>
  <c r="O72" i="5" a="1"/>
  <c r="O72" i="5" s="1"/>
  <c r="K72" i="5" a="1"/>
  <c r="K72" i="5" s="1"/>
  <c r="G72" i="5" a="1"/>
  <c r="G72" i="5" s="1"/>
  <c r="B72" i="5" a="1"/>
  <c r="B72" i="5" s="1"/>
  <c r="F72" i="5" a="1"/>
  <c r="F72" i="5" s="1"/>
  <c r="N72" i="5" a="1"/>
  <c r="N72" i="5" s="1"/>
  <c r="J72" i="5" a="1"/>
  <c r="J72" i="5" s="1"/>
  <c r="O73" i="5" l="1" a="1"/>
  <c r="O73" i="5" s="1"/>
  <c r="K73" i="5" a="1"/>
  <c r="K73" i="5" s="1"/>
  <c r="G73" i="5" a="1"/>
  <c r="G73" i="5" s="1"/>
  <c r="B73" i="5" a="1"/>
  <c r="B73" i="5" s="1"/>
  <c r="N73" i="5" a="1"/>
  <c r="N73" i="5" s="1"/>
  <c r="J73" i="5" a="1"/>
  <c r="J73" i="5" s="1"/>
  <c r="F73" i="5" a="1"/>
  <c r="F73" i="5" s="1"/>
  <c r="Q74" i="5"/>
  <c r="M73" i="5" a="1"/>
  <c r="M73" i="5" s="1"/>
  <c r="I73" i="5" a="1"/>
  <c r="I73" i="5" s="1"/>
  <c r="E73" i="5" a="1"/>
  <c r="E73" i="5" s="1"/>
  <c r="L73" i="5" a="1"/>
  <c r="L73" i="5" s="1"/>
  <c r="H73" i="5" a="1"/>
  <c r="H73" i="5" s="1"/>
  <c r="D73" i="5" a="1"/>
  <c r="D73" i="5" s="1"/>
  <c r="N74" i="5" l="1" a="1"/>
  <c r="N74" i="5" s="1"/>
  <c r="J74" i="5" a="1"/>
  <c r="J74" i="5" s="1"/>
  <c r="F74" i="5" a="1"/>
  <c r="F74" i="5" s="1"/>
  <c r="Q75" i="5"/>
  <c r="M74" i="5" a="1"/>
  <c r="M74" i="5" s="1"/>
  <c r="I74" i="5" a="1"/>
  <c r="I74" i="5" s="1"/>
  <c r="E74" i="5" a="1"/>
  <c r="E74" i="5" s="1"/>
  <c r="L74" i="5" a="1"/>
  <c r="L74" i="5" s="1"/>
  <c r="H74" i="5" a="1"/>
  <c r="H74" i="5" s="1"/>
  <c r="D74" i="5" a="1"/>
  <c r="D74" i="5" s="1"/>
  <c r="K74" i="5" a="1"/>
  <c r="K74" i="5" s="1"/>
  <c r="G74" i="5" a="1"/>
  <c r="G74" i="5" s="1"/>
  <c r="B74" i="5" a="1"/>
  <c r="B74" i="5" s="1"/>
  <c r="O74" i="5" a="1"/>
  <c r="O74" i="5" s="1"/>
  <c r="L75" i="5" l="1" a="1"/>
  <c r="L75" i="5" s="1"/>
  <c r="H75" i="5" a="1"/>
  <c r="H75" i="5" s="1"/>
  <c r="D75" i="5" a="1"/>
  <c r="D75" i="5" s="1"/>
  <c r="O75" i="5" a="1"/>
  <c r="O75" i="5" s="1"/>
  <c r="K75" i="5" a="1"/>
  <c r="K75" i="5" s="1"/>
  <c r="G75" i="5" a="1"/>
  <c r="G75" i="5" s="1"/>
  <c r="B75" i="5" a="1"/>
  <c r="B75" i="5" s="1"/>
  <c r="N75" i="5" a="1"/>
  <c r="N75" i="5" s="1"/>
  <c r="J75" i="5" a="1"/>
  <c r="J75" i="5" s="1"/>
  <c r="F75" i="5" a="1"/>
  <c r="F75" i="5" s="1"/>
  <c r="Q76" i="5"/>
  <c r="M75" i="5" a="1"/>
  <c r="M75" i="5" s="1"/>
  <c r="I75" i="5" a="1"/>
  <c r="I75" i="5" s="1"/>
  <c r="E75" i="5" a="1"/>
  <c r="E75" i="5" s="1"/>
  <c r="O76" i="5" l="1" a="1"/>
  <c r="O76" i="5" s="1"/>
  <c r="K76" i="5" a="1"/>
  <c r="K76" i="5" s="1"/>
  <c r="G76" i="5" a="1"/>
  <c r="G76" i="5" s="1"/>
  <c r="B76" i="5" a="1"/>
  <c r="B76" i="5" s="1"/>
  <c r="N76" i="5" a="1"/>
  <c r="N76" i="5" s="1"/>
  <c r="J76" i="5" a="1"/>
  <c r="J76" i="5" s="1"/>
  <c r="F76" i="5" a="1"/>
  <c r="F76" i="5" s="1"/>
  <c r="Q77" i="5"/>
  <c r="M76" i="5" a="1"/>
  <c r="M76" i="5" s="1"/>
  <c r="I76" i="5" a="1"/>
  <c r="I76" i="5" s="1"/>
  <c r="E76" i="5" a="1"/>
  <c r="E76" i="5" s="1"/>
  <c r="L76" i="5" a="1"/>
  <c r="L76" i="5" s="1"/>
  <c r="H76" i="5" a="1"/>
  <c r="H76" i="5" s="1"/>
  <c r="D76" i="5" a="1"/>
  <c r="D76" i="5" s="1"/>
  <c r="Q78" i="5" l="1"/>
  <c r="M77" i="5" a="1"/>
  <c r="M77" i="5" s="1"/>
  <c r="I77" i="5" a="1"/>
  <c r="I77" i="5" s="1"/>
  <c r="E77" i="5" a="1"/>
  <c r="E77" i="5" s="1"/>
  <c r="L77" i="5" a="1"/>
  <c r="L77" i="5" s="1"/>
  <c r="H77" i="5" a="1"/>
  <c r="H77" i="5" s="1"/>
  <c r="D77" i="5" a="1"/>
  <c r="D77" i="5" s="1"/>
  <c r="O77" i="5" a="1"/>
  <c r="O77" i="5" s="1"/>
  <c r="K77" i="5" a="1"/>
  <c r="K77" i="5" s="1"/>
  <c r="G77" i="5" a="1"/>
  <c r="G77" i="5" s="1"/>
  <c r="B77" i="5" a="1"/>
  <c r="B77" i="5" s="1"/>
  <c r="N77" i="5" a="1"/>
  <c r="N77" i="5" s="1"/>
  <c r="J77" i="5" a="1"/>
  <c r="J77" i="5" s="1"/>
  <c r="F77" i="5" a="1"/>
  <c r="F77" i="5" s="1"/>
  <c r="L78" i="5" l="1" a="1"/>
  <c r="L78" i="5" s="1"/>
  <c r="H78" i="5" a="1"/>
  <c r="H78" i="5" s="1"/>
  <c r="D78" i="5" a="1"/>
  <c r="D78" i="5" s="1"/>
  <c r="O78" i="5" a="1"/>
  <c r="O78" i="5" s="1"/>
  <c r="K78" i="5" a="1"/>
  <c r="K78" i="5" s="1"/>
  <c r="G78" i="5" a="1"/>
  <c r="G78" i="5" s="1"/>
  <c r="B78" i="5" a="1"/>
  <c r="B78" i="5" s="1"/>
  <c r="N78" i="5" a="1"/>
  <c r="N78" i="5" s="1"/>
  <c r="J78" i="5" a="1"/>
  <c r="J78" i="5" s="1"/>
  <c r="F78" i="5" a="1"/>
  <c r="F78" i="5" s="1"/>
  <c r="M78" i="5" a="1"/>
  <c r="M78" i="5" s="1"/>
  <c r="I78" i="5" a="1"/>
  <c r="I78" i="5" s="1"/>
  <c r="E78" i="5" a="1"/>
  <c r="E78" i="5" s="1"/>
  <c r="Q79" i="5"/>
  <c r="N79" i="5" l="1" a="1"/>
  <c r="N79" i="5" s="1"/>
  <c r="J79" i="5" a="1"/>
  <c r="J79" i="5" s="1"/>
  <c r="F79" i="5" a="1"/>
  <c r="F79" i="5" s="1"/>
  <c r="Q80" i="5"/>
  <c r="M79" i="5" a="1"/>
  <c r="M79" i="5" s="1"/>
  <c r="I79" i="5" a="1"/>
  <c r="I79" i="5" s="1"/>
  <c r="E79" i="5" a="1"/>
  <c r="E79" i="5" s="1"/>
  <c r="L79" i="5" a="1"/>
  <c r="L79" i="5" s="1"/>
  <c r="H79" i="5" a="1"/>
  <c r="H79" i="5" s="1"/>
  <c r="D79" i="5" a="1"/>
  <c r="D79" i="5" s="1"/>
  <c r="O79" i="5" a="1"/>
  <c r="O79" i="5" s="1"/>
  <c r="K79" i="5" a="1"/>
  <c r="K79" i="5" s="1"/>
  <c r="G79" i="5" a="1"/>
  <c r="G79" i="5" s="1"/>
  <c r="B79" i="5" a="1"/>
  <c r="B79" i="5" s="1"/>
  <c r="Q81" i="5" l="1"/>
  <c r="M80" i="5" a="1"/>
  <c r="M80" i="5" s="1"/>
  <c r="I80" i="5" a="1"/>
  <c r="I80" i="5" s="1"/>
  <c r="E80" i="5" a="1"/>
  <c r="E80" i="5" s="1"/>
  <c r="L80" i="5" a="1"/>
  <c r="L80" i="5" s="1"/>
  <c r="H80" i="5" a="1"/>
  <c r="H80" i="5" s="1"/>
  <c r="D80" i="5" a="1"/>
  <c r="D80" i="5" s="1"/>
  <c r="O80" i="5" a="1"/>
  <c r="O80" i="5" s="1"/>
  <c r="K80" i="5" a="1"/>
  <c r="K80" i="5" s="1"/>
  <c r="G80" i="5" a="1"/>
  <c r="G80" i="5" s="1"/>
  <c r="B80" i="5" a="1"/>
  <c r="B80" i="5" s="1"/>
  <c r="N80" i="5" a="1"/>
  <c r="N80" i="5" s="1"/>
  <c r="J80" i="5" a="1"/>
  <c r="J80" i="5" s="1"/>
  <c r="F80" i="5" a="1"/>
  <c r="F80" i="5" s="1"/>
  <c r="O81" i="5" l="1" a="1"/>
  <c r="O81" i="5" s="1"/>
  <c r="K81" i="5" a="1"/>
  <c r="K81" i="5" s="1"/>
  <c r="G81" i="5" a="1"/>
  <c r="G81" i="5" s="1"/>
  <c r="B81" i="5" a="1"/>
  <c r="B81" i="5" s="1"/>
  <c r="N81" i="5" a="1"/>
  <c r="N81" i="5" s="1"/>
  <c r="J81" i="5" a="1"/>
  <c r="J81" i="5" s="1"/>
  <c r="F81" i="5" a="1"/>
  <c r="F81" i="5" s="1"/>
  <c r="Q82" i="5"/>
  <c r="M81" i="5" a="1"/>
  <c r="M81" i="5" s="1"/>
  <c r="I81" i="5" a="1"/>
  <c r="I81" i="5" s="1"/>
  <c r="E81" i="5" a="1"/>
  <c r="E81" i="5" s="1"/>
  <c r="L81" i="5" a="1"/>
  <c r="L81" i="5" s="1"/>
  <c r="H81" i="5" a="1"/>
  <c r="H81" i="5" s="1"/>
  <c r="D81" i="5" a="1"/>
  <c r="D81" i="5" s="1"/>
  <c r="N82" i="5" l="1" a="1"/>
  <c r="N82" i="5" s="1"/>
  <c r="J82" i="5" a="1"/>
  <c r="J82" i="5" s="1"/>
  <c r="F82" i="5" a="1"/>
  <c r="F82" i="5" s="1"/>
  <c r="Q83" i="5"/>
  <c r="M82" i="5" a="1"/>
  <c r="M82" i="5" s="1"/>
  <c r="I82" i="5" a="1"/>
  <c r="I82" i="5" s="1"/>
  <c r="E82" i="5" a="1"/>
  <c r="E82" i="5" s="1"/>
  <c r="L82" i="5" a="1"/>
  <c r="L82" i="5" s="1"/>
  <c r="H82" i="5" a="1"/>
  <c r="H82" i="5" s="1"/>
  <c r="D82" i="5" a="1"/>
  <c r="D82" i="5" s="1"/>
  <c r="O82" i="5" a="1"/>
  <c r="O82" i="5" s="1"/>
  <c r="K82" i="5" a="1"/>
  <c r="K82" i="5" s="1"/>
  <c r="G82" i="5" a="1"/>
  <c r="G82" i="5" s="1"/>
  <c r="B82" i="5" a="1"/>
  <c r="B82" i="5" s="1"/>
  <c r="L83" i="5" l="1" a="1"/>
  <c r="L83" i="5" s="1"/>
  <c r="H83" i="5" a="1"/>
  <c r="H83" i="5" s="1"/>
  <c r="D83" i="5" a="1"/>
  <c r="D83" i="5" s="1"/>
  <c r="O83" i="5" a="1"/>
  <c r="O83" i="5" s="1"/>
  <c r="K83" i="5" a="1"/>
  <c r="K83" i="5" s="1"/>
  <c r="G83" i="5" a="1"/>
  <c r="G83" i="5" s="1"/>
  <c r="B83" i="5" a="1"/>
  <c r="B83" i="5" s="1"/>
  <c r="N83" i="5" a="1"/>
  <c r="N83" i="5" s="1"/>
  <c r="J83" i="5" a="1"/>
  <c r="J83" i="5" s="1"/>
  <c r="F83" i="5" a="1"/>
  <c r="F83" i="5" s="1"/>
  <c r="Q84" i="5"/>
  <c r="M83" i="5" a="1"/>
  <c r="M83" i="5" s="1"/>
  <c r="I83" i="5" a="1"/>
  <c r="I83" i="5" s="1"/>
  <c r="E83" i="5" a="1"/>
  <c r="E83" i="5" s="1"/>
  <c r="O84" i="5" l="1" a="1"/>
  <c r="O84" i="5" s="1"/>
  <c r="K84" i="5" a="1"/>
  <c r="K84" i="5" s="1"/>
  <c r="G84" i="5" a="1"/>
  <c r="G84" i="5" s="1"/>
  <c r="B84" i="5" a="1"/>
  <c r="B84" i="5" s="1"/>
  <c r="N84" i="5" a="1"/>
  <c r="N84" i="5" s="1"/>
  <c r="J84" i="5" a="1"/>
  <c r="J84" i="5" s="1"/>
  <c r="F84" i="5" a="1"/>
  <c r="F84" i="5" s="1"/>
  <c r="Q85" i="5"/>
  <c r="M84" i="5" a="1"/>
  <c r="M84" i="5" s="1"/>
  <c r="I84" i="5" a="1"/>
  <c r="I84" i="5" s="1"/>
  <c r="E84" i="5" a="1"/>
  <c r="E84" i="5" s="1"/>
  <c r="D84" i="5" a="1"/>
  <c r="D84" i="5" s="1"/>
  <c r="L84" i="5" a="1"/>
  <c r="L84" i="5" s="1"/>
  <c r="H84" i="5" a="1"/>
  <c r="H84" i="5" s="1"/>
  <c r="Q86" i="5" l="1"/>
  <c r="M85" i="5" a="1"/>
  <c r="M85" i="5" s="1"/>
  <c r="I85" i="5" a="1"/>
  <c r="I85" i="5" s="1"/>
  <c r="E85" i="5" a="1"/>
  <c r="E85" i="5" s="1"/>
  <c r="L85" i="5" a="1"/>
  <c r="L85" i="5" s="1"/>
  <c r="H85" i="5" a="1"/>
  <c r="H85" i="5" s="1"/>
  <c r="D85" i="5" a="1"/>
  <c r="D85" i="5" s="1"/>
  <c r="O85" i="5" a="1"/>
  <c r="O85" i="5" s="1"/>
  <c r="K85" i="5" a="1"/>
  <c r="K85" i="5" s="1"/>
  <c r="G85" i="5" a="1"/>
  <c r="G85" i="5" s="1"/>
  <c r="B85" i="5" a="1"/>
  <c r="B85" i="5" s="1"/>
  <c r="N85" i="5" a="1"/>
  <c r="N85" i="5" s="1"/>
  <c r="J85" i="5" a="1"/>
  <c r="J85" i="5" s="1"/>
  <c r="F85" i="5" a="1"/>
  <c r="F85" i="5" s="1"/>
  <c r="L86" i="5" l="1" a="1"/>
  <c r="L86" i="5" s="1"/>
  <c r="H86" i="5" a="1"/>
  <c r="H86" i="5" s="1"/>
  <c r="D86" i="5" a="1"/>
  <c r="D86" i="5" s="1"/>
  <c r="O86" i="5" a="1"/>
  <c r="O86" i="5" s="1"/>
  <c r="K86" i="5" a="1"/>
  <c r="K86" i="5" s="1"/>
  <c r="G86" i="5" a="1"/>
  <c r="G86" i="5" s="1"/>
  <c r="B86" i="5" a="1"/>
  <c r="B86" i="5" s="1"/>
  <c r="N86" i="5" a="1"/>
  <c r="N86" i="5" s="1"/>
  <c r="J86" i="5" a="1"/>
  <c r="J86" i="5" s="1"/>
  <c r="F86" i="5" a="1"/>
  <c r="F86" i="5" s="1"/>
  <c r="I86" i="5" a="1"/>
  <c r="I86" i="5" s="1"/>
  <c r="E86" i="5" a="1"/>
  <c r="E86" i="5" s="1"/>
  <c r="Q87" i="5"/>
  <c r="M86" i="5" a="1"/>
  <c r="M86" i="5" s="1"/>
  <c r="N87" i="5" l="1" a="1"/>
  <c r="N87" i="5" s="1"/>
  <c r="J87" i="5" a="1"/>
  <c r="J87" i="5" s="1"/>
  <c r="F87" i="5" a="1"/>
  <c r="F87" i="5" s="1"/>
  <c r="Q88" i="5"/>
  <c r="M87" i="5" a="1"/>
  <c r="M87" i="5" s="1"/>
  <c r="I87" i="5" a="1"/>
  <c r="I87" i="5" s="1"/>
  <c r="E87" i="5" a="1"/>
  <c r="E87" i="5" s="1"/>
  <c r="L87" i="5" a="1"/>
  <c r="L87" i="5" s="1"/>
  <c r="H87" i="5" a="1"/>
  <c r="H87" i="5" s="1"/>
  <c r="D87" i="5" a="1"/>
  <c r="D87" i="5" s="1"/>
  <c r="O87" i="5" a="1"/>
  <c r="O87" i="5" s="1"/>
  <c r="K87" i="5" a="1"/>
  <c r="K87" i="5" s="1"/>
  <c r="G87" i="5" a="1"/>
  <c r="G87" i="5" s="1"/>
  <c r="B87" i="5" a="1"/>
  <c r="B87" i="5" s="1"/>
  <c r="Q89" i="5" l="1"/>
  <c r="M88" i="5" a="1"/>
  <c r="M88" i="5" s="1"/>
  <c r="I88" i="5" a="1"/>
  <c r="I88" i="5" s="1"/>
  <c r="E88" i="5" a="1"/>
  <c r="E88" i="5" s="1"/>
  <c r="L88" i="5" a="1"/>
  <c r="L88" i="5" s="1"/>
  <c r="H88" i="5" a="1"/>
  <c r="H88" i="5" s="1"/>
  <c r="D88" i="5" a="1"/>
  <c r="D88" i="5" s="1"/>
  <c r="O88" i="5" a="1"/>
  <c r="O88" i="5" s="1"/>
  <c r="K88" i="5" a="1"/>
  <c r="K88" i="5" s="1"/>
  <c r="G88" i="5" a="1"/>
  <c r="G88" i="5" s="1"/>
  <c r="B88" i="5" a="1"/>
  <c r="B88" i="5" s="1"/>
  <c r="N88" i="5" a="1"/>
  <c r="N88" i="5" s="1"/>
  <c r="J88" i="5" a="1"/>
  <c r="J88" i="5" s="1"/>
  <c r="F88" i="5" a="1"/>
  <c r="F88" i="5" s="1"/>
  <c r="O89" i="5" l="1" a="1"/>
  <c r="O89" i="5" s="1"/>
  <c r="K89" i="5" a="1"/>
  <c r="K89" i="5" s="1"/>
  <c r="G89" i="5" a="1"/>
  <c r="G89" i="5" s="1"/>
  <c r="B89" i="5" a="1"/>
  <c r="B89" i="5" s="1"/>
  <c r="N89" i="5" a="1"/>
  <c r="N89" i="5" s="1"/>
  <c r="J89" i="5" a="1"/>
  <c r="J89" i="5" s="1"/>
  <c r="F89" i="5" a="1"/>
  <c r="F89" i="5" s="1"/>
  <c r="Q90" i="5"/>
  <c r="M89" i="5" a="1"/>
  <c r="M89" i="5" s="1"/>
  <c r="I89" i="5" a="1"/>
  <c r="I89" i="5" s="1"/>
  <c r="E89" i="5" a="1"/>
  <c r="E89" i="5" s="1"/>
  <c r="L89" i="5" a="1"/>
  <c r="L89" i="5" s="1"/>
  <c r="H89" i="5" a="1"/>
  <c r="H89" i="5" s="1"/>
  <c r="D89" i="5" a="1"/>
  <c r="D89" i="5" s="1"/>
  <c r="N90" i="5" l="1" a="1"/>
  <c r="N90" i="5" s="1"/>
  <c r="J90" i="5" a="1"/>
  <c r="J90" i="5" s="1"/>
  <c r="F90" i="5" a="1"/>
  <c r="F90" i="5" s="1"/>
  <c r="Q91" i="5"/>
  <c r="M90" i="5" a="1"/>
  <c r="M90" i="5" s="1"/>
  <c r="I90" i="5" a="1"/>
  <c r="I90" i="5" s="1"/>
  <c r="E90" i="5" a="1"/>
  <c r="E90" i="5" s="1"/>
  <c r="L90" i="5" a="1"/>
  <c r="L90" i="5" s="1"/>
  <c r="H90" i="5" a="1"/>
  <c r="H90" i="5" s="1"/>
  <c r="D90" i="5" a="1"/>
  <c r="D90" i="5" s="1"/>
  <c r="O90" i="5" a="1"/>
  <c r="O90" i="5" s="1"/>
  <c r="K90" i="5" a="1"/>
  <c r="K90" i="5" s="1"/>
  <c r="G90" i="5" a="1"/>
  <c r="G90" i="5" s="1"/>
  <c r="B90" i="5" a="1"/>
  <c r="B90" i="5" s="1"/>
  <c r="L91" i="5" l="1" a="1"/>
  <c r="L91" i="5" s="1"/>
  <c r="H91" i="5" a="1"/>
  <c r="H91" i="5" s="1"/>
  <c r="D91" i="5" a="1"/>
  <c r="D91" i="5" s="1"/>
  <c r="O91" i="5" a="1"/>
  <c r="O91" i="5" s="1"/>
  <c r="K91" i="5" a="1"/>
  <c r="K91" i="5" s="1"/>
  <c r="G91" i="5" a="1"/>
  <c r="G91" i="5" s="1"/>
  <c r="B91" i="5" a="1"/>
  <c r="B91" i="5" s="1"/>
  <c r="N91" i="5" a="1"/>
  <c r="N91" i="5" s="1"/>
  <c r="J91" i="5" a="1"/>
  <c r="J91" i="5" s="1"/>
  <c r="F91" i="5" a="1"/>
  <c r="F91" i="5" s="1"/>
  <c r="Q92" i="5"/>
  <c r="M91" i="5" a="1"/>
  <c r="M91" i="5" s="1"/>
  <c r="I91" i="5" a="1"/>
  <c r="I91" i="5" s="1"/>
  <c r="E91" i="5" a="1"/>
  <c r="E91" i="5" s="1"/>
  <c r="O92" i="5" l="1" a="1"/>
  <c r="O92" i="5" s="1"/>
  <c r="K92" i="5" a="1"/>
  <c r="K92" i="5" s="1"/>
  <c r="G92" i="5" a="1"/>
  <c r="G92" i="5" s="1"/>
  <c r="B92" i="5" a="1"/>
  <c r="B92" i="5" s="1"/>
  <c r="N92" i="5" a="1"/>
  <c r="N92" i="5" s="1"/>
  <c r="J92" i="5" a="1"/>
  <c r="J92" i="5" s="1"/>
  <c r="F92" i="5" a="1"/>
  <c r="F92" i="5" s="1"/>
  <c r="Q93" i="5"/>
  <c r="M92" i="5" a="1"/>
  <c r="M92" i="5" s="1"/>
  <c r="I92" i="5" a="1"/>
  <c r="I92" i="5" s="1"/>
  <c r="E92" i="5" a="1"/>
  <c r="E92" i="5" s="1"/>
  <c r="L92" i="5" a="1"/>
  <c r="L92" i="5" s="1"/>
  <c r="H92" i="5" a="1"/>
  <c r="H92" i="5" s="1"/>
  <c r="D92" i="5" a="1"/>
  <c r="D92" i="5" s="1"/>
  <c r="Q94" i="5" l="1"/>
  <c r="M93" i="5" a="1"/>
  <c r="M93" i="5" s="1"/>
  <c r="I93" i="5" a="1"/>
  <c r="I93" i="5" s="1"/>
  <c r="E93" i="5" a="1"/>
  <c r="E93" i="5" s="1"/>
  <c r="L93" i="5" a="1"/>
  <c r="L93" i="5" s="1"/>
  <c r="H93" i="5" a="1"/>
  <c r="H93" i="5" s="1"/>
  <c r="D93" i="5" a="1"/>
  <c r="D93" i="5" s="1"/>
  <c r="O93" i="5" a="1"/>
  <c r="O93" i="5" s="1"/>
  <c r="K93" i="5" a="1"/>
  <c r="K93" i="5" s="1"/>
  <c r="G93" i="5" a="1"/>
  <c r="G93" i="5" s="1"/>
  <c r="B93" i="5" a="1"/>
  <c r="B93" i="5" s="1"/>
  <c r="N93" i="5" a="1"/>
  <c r="N93" i="5" s="1"/>
  <c r="J93" i="5" a="1"/>
  <c r="J93" i="5" s="1"/>
  <c r="F93" i="5" a="1"/>
  <c r="F93" i="5" s="1"/>
  <c r="L94" i="5" l="1" a="1"/>
  <c r="L94" i="5" s="1"/>
  <c r="H94" i="5" a="1"/>
  <c r="H94" i="5" s="1"/>
  <c r="D94" i="5" a="1"/>
  <c r="D94" i="5" s="1"/>
  <c r="O94" i="5" a="1"/>
  <c r="O94" i="5" s="1"/>
  <c r="K94" i="5" a="1"/>
  <c r="K94" i="5" s="1"/>
  <c r="G94" i="5" a="1"/>
  <c r="G94" i="5" s="1"/>
  <c r="B94" i="5" a="1"/>
  <c r="B94" i="5" s="1"/>
  <c r="N94" i="5" a="1"/>
  <c r="N94" i="5" s="1"/>
  <c r="J94" i="5" a="1"/>
  <c r="J94" i="5" s="1"/>
  <c r="F94" i="5" a="1"/>
  <c r="F94" i="5" s="1"/>
  <c r="Q95" i="5"/>
  <c r="M94" i="5" a="1"/>
  <c r="M94" i="5" s="1"/>
  <c r="I94" i="5" a="1"/>
  <c r="I94" i="5" s="1"/>
  <c r="E94" i="5" a="1"/>
  <c r="E94" i="5" s="1"/>
  <c r="N95" i="5" l="1" a="1"/>
  <c r="N95" i="5" s="1"/>
  <c r="J95" i="5" a="1"/>
  <c r="J95" i="5" s="1"/>
  <c r="F95" i="5" a="1"/>
  <c r="F95" i="5" s="1"/>
  <c r="Q96" i="5"/>
  <c r="M95" i="5" a="1"/>
  <c r="M95" i="5" s="1"/>
  <c r="I95" i="5" a="1"/>
  <c r="I95" i="5" s="1"/>
  <c r="E95" i="5" a="1"/>
  <c r="E95" i="5" s="1"/>
  <c r="L95" i="5" a="1"/>
  <c r="L95" i="5" s="1"/>
  <c r="H95" i="5" a="1"/>
  <c r="H95" i="5" s="1"/>
  <c r="D95" i="5" a="1"/>
  <c r="D95" i="5" s="1"/>
  <c r="O95" i="5" a="1"/>
  <c r="O95" i="5" s="1"/>
  <c r="K95" i="5" a="1"/>
  <c r="K95" i="5" s="1"/>
  <c r="G95" i="5" a="1"/>
  <c r="G95" i="5" s="1"/>
  <c r="B95" i="5" a="1"/>
  <c r="B95" i="5" s="1"/>
  <c r="Q97" i="5" l="1"/>
  <c r="M96" i="5" a="1"/>
  <c r="M96" i="5" s="1"/>
  <c r="I96" i="5" a="1"/>
  <c r="I96" i="5" s="1"/>
  <c r="E96" i="5" a="1"/>
  <c r="E96" i="5" s="1"/>
  <c r="L96" i="5" a="1"/>
  <c r="L96" i="5" s="1"/>
  <c r="H96" i="5" a="1"/>
  <c r="H96" i="5" s="1"/>
  <c r="D96" i="5" a="1"/>
  <c r="D96" i="5" s="1"/>
  <c r="O96" i="5" a="1"/>
  <c r="O96" i="5" s="1"/>
  <c r="K96" i="5" a="1"/>
  <c r="K96" i="5" s="1"/>
  <c r="G96" i="5" a="1"/>
  <c r="G96" i="5" s="1"/>
  <c r="B96" i="5" a="1"/>
  <c r="B96" i="5" s="1"/>
  <c r="N96" i="5" a="1"/>
  <c r="N96" i="5" s="1"/>
  <c r="J96" i="5" a="1"/>
  <c r="J96" i="5" s="1"/>
  <c r="F96" i="5" a="1"/>
  <c r="F96" i="5" s="1"/>
  <c r="O97" i="5" l="1" a="1"/>
  <c r="O97" i="5" s="1"/>
  <c r="K97" i="5" a="1"/>
  <c r="K97" i="5" s="1"/>
  <c r="G97" i="5" a="1"/>
  <c r="G97" i="5" s="1"/>
  <c r="B97" i="5" a="1"/>
  <c r="B97" i="5" s="1"/>
  <c r="N97" i="5" a="1"/>
  <c r="N97" i="5" s="1"/>
  <c r="J97" i="5" a="1"/>
  <c r="J97" i="5" s="1"/>
  <c r="F97" i="5" a="1"/>
  <c r="F97" i="5" s="1"/>
  <c r="Q98" i="5"/>
  <c r="M97" i="5" a="1"/>
  <c r="M97" i="5" s="1"/>
  <c r="I97" i="5" a="1"/>
  <c r="I97" i="5" s="1"/>
  <c r="E97" i="5" a="1"/>
  <c r="E97" i="5" s="1"/>
  <c r="L97" i="5" a="1"/>
  <c r="L97" i="5" s="1"/>
  <c r="H97" i="5" a="1"/>
  <c r="H97" i="5" s="1"/>
  <c r="D97" i="5" a="1"/>
  <c r="D97" i="5" s="1"/>
  <c r="N98" i="5" l="1" a="1"/>
  <c r="N98" i="5" s="1"/>
  <c r="J98" i="5" a="1"/>
  <c r="J98" i="5" s="1"/>
  <c r="F98" i="5" a="1"/>
  <c r="F98" i="5" s="1"/>
  <c r="Q99" i="5"/>
  <c r="M98" i="5" a="1"/>
  <c r="M98" i="5" s="1"/>
  <c r="I98" i="5" a="1"/>
  <c r="I98" i="5" s="1"/>
  <c r="E98" i="5" a="1"/>
  <c r="E98" i="5" s="1"/>
  <c r="L98" i="5" a="1"/>
  <c r="L98" i="5" s="1"/>
  <c r="H98" i="5" a="1"/>
  <c r="H98" i="5" s="1"/>
  <c r="D98" i="5" a="1"/>
  <c r="D98" i="5" s="1"/>
  <c r="G98" i="5" a="1"/>
  <c r="G98" i="5" s="1"/>
  <c r="B98" i="5" a="1"/>
  <c r="B98" i="5" s="1"/>
  <c r="O98" i="5" a="1"/>
  <c r="O98" i="5" s="1"/>
  <c r="K98" i="5" a="1"/>
  <c r="K98" i="5" s="1"/>
  <c r="L99" i="5" l="1" a="1"/>
  <c r="L99" i="5" s="1"/>
  <c r="H99" i="5" a="1"/>
  <c r="H99" i="5" s="1"/>
  <c r="D99" i="5" a="1"/>
  <c r="D99" i="5" s="1"/>
  <c r="O99" i="5" a="1"/>
  <c r="O99" i="5" s="1"/>
  <c r="K99" i="5" a="1"/>
  <c r="K99" i="5" s="1"/>
  <c r="G99" i="5" a="1"/>
  <c r="G99" i="5" s="1"/>
  <c r="B99" i="5" a="1"/>
  <c r="B99" i="5" s="1"/>
  <c r="N99" i="5" a="1"/>
  <c r="N99" i="5" s="1"/>
  <c r="J99" i="5" a="1"/>
  <c r="J99" i="5" s="1"/>
  <c r="F99" i="5" a="1"/>
  <c r="F99" i="5" s="1"/>
  <c r="Q100" i="5"/>
  <c r="M99" i="5" a="1"/>
  <c r="M99" i="5" s="1"/>
  <c r="I99" i="5" a="1"/>
  <c r="I99" i="5" s="1"/>
  <c r="E99" i="5" a="1"/>
  <c r="E99" i="5" s="1"/>
  <c r="O100" i="5" l="1" a="1"/>
  <c r="O100" i="5" s="1"/>
  <c r="K100" i="5" a="1"/>
  <c r="K100" i="5" s="1"/>
  <c r="G100" i="5" a="1"/>
  <c r="G100" i="5" s="1"/>
  <c r="B100" i="5" a="1"/>
  <c r="B100" i="5" s="1"/>
  <c r="N100" i="5" a="1"/>
  <c r="N100" i="5" s="1"/>
  <c r="J100" i="5" a="1"/>
  <c r="J100" i="5" s="1"/>
  <c r="F100" i="5" a="1"/>
  <c r="F100" i="5" s="1"/>
  <c r="Q101" i="5"/>
  <c r="M100" i="5" a="1"/>
  <c r="M100" i="5" s="1"/>
  <c r="I100" i="5" a="1"/>
  <c r="I100" i="5" s="1"/>
  <c r="E100" i="5" a="1"/>
  <c r="E100" i="5" s="1"/>
  <c r="L100" i="5" a="1"/>
  <c r="L100" i="5" s="1"/>
  <c r="H100" i="5" a="1"/>
  <c r="H100" i="5" s="1"/>
  <c r="D100" i="5" a="1"/>
  <c r="D100" i="5" s="1"/>
  <c r="Q102" i="5" l="1"/>
  <c r="M101" i="5" a="1"/>
  <c r="M101" i="5" s="1"/>
  <c r="I101" i="5" a="1"/>
  <c r="I101" i="5" s="1"/>
  <c r="E101" i="5" a="1"/>
  <c r="E101" i="5" s="1"/>
  <c r="L101" i="5" a="1"/>
  <c r="L101" i="5" s="1"/>
  <c r="H101" i="5" a="1"/>
  <c r="H101" i="5" s="1"/>
  <c r="D101" i="5" a="1"/>
  <c r="D101" i="5" s="1"/>
  <c r="O101" i="5" a="1"/>
  <c r="O101" i="5" s="1"/>
  <c r="K101" i="5" a="1"/>
  <c r="K101" i="5" s="1"/>
  <c r="G101" i="5" a="1"/>
  <c r="G101" i="5" s="1"/>
  <c r="B101" i="5" a="1"/>
  <c r="B101" i="5" s="1"/>
  <c r="N101" i="5" a="1"/>
  <c r="N101" i="5" s="1"/>
  <c r="J101" i="5" a="1"/>
  <c r="J101" i="5" s="1"/>
  <c r="F101" i="5" a="1"/>
  <c r="F101" i="5" s="1"/>
  <c r="L102" i="5" l="1" a="1"/>
  <c r="L102" i="5" s="1"/>
  <c r="H102" i="5" a="1"/>
  <c r="H102" i="5" s="1"/>
  <c r="D102" i="5" a="1"/>
  <c r="D102" i="5" s="1"/>
  <c r="O102" i="5" a="1"/>
  <c r="O102" i="5" s="1"/>
  <c r="K102" i="5" a="1"/>
  <c r="K102" i="5" s="1"/>
  <c r="G102" i="5" a="1"/>
  <c r="G102" i="5" s="1"/>
  <c r="B102" i="5" a="1"/>
  <c r="B102" i="5" s="1"/>
  <c r="N102" i="5" a="1"/>
  <c r="N102" i="5" s="1"/>
  <c r="J102" i="5" a="1"/>
  <c r="J102" i="5" s="1"/>
  <c r="F102" i="5" a="1"/>
  <c r="F102" i="5" s="1"/>
  <c r="M102" i="5" a="1"/>
  <c r="M102" i="5" s="1"/>
  <c r="I102" i="5" a="1"/>
  <c r="I102" i="5" s="1"/>
  <c r="E102" i="5" a="1"/>
  <c r="E102" i="5" s="1"/>
  <c r="Q103" i="5"/>
  <c r="N103" i="5" l="1" a="1"/>
  <c r="N103" i="5" s="1"/>
  <c r="J103" i="5" a="1"/>
  <c r="J103" i="5" s="1"/>
  <c r="F103" i="5" a="1"/>
  <c r="F103" i="5" s="1"/>
  <c r="Q104" i="5"/>
  <c r="M103" i="5" a="1"/>
  <c r="M103" i="5" s="1"/>
  <c r="I103" i="5" a="1"/>
  <c r="I103" i="5" s="1"/>
  <c r="E103" i="5" a="1"/>
  <c r="E103" i="5" s="1"/>
  <c r="L103" i="5" a="1"/>
  <c r="L103" i="5" s="1"/>
  <c r="H103" i="5" a="1"/>
  <c r="H103" i="5" s="1"/>
  <c r="D103" i="5" a="1"/>
  <c r="D103" i="5" s="1"/>
  <c r="O103" i="5" a="1"/>
  <c r="O103" i="5" s="1"/>
  <c r="K103" i="5" a="1"/>
  <c r="K103" i="5" s="1"/>
  <c r="G103" i="5" a="1"/>
  <c r="G103" i="5" s="1"/>
  <c r="B103" i="5" a="1"/>
  <c r="B103" i="5" s="1"/>
  <c r="Q105" i="5" l="1"/>
  <c r="M104" i="5" a="1"/>
  <c r="M104" i="5" s="1"/>
  <c r="I104" i="5" a="1"/>
  <c r="I104" i="5" s="1"/>
  <c r="E104" i="5" a="1"/>
  <c r="E104" i="5" s="1"/>
  <c r="L104" i="5" a="1"/>
  <c r="L104" i="5" s="1"/>
  <c r="H104" i="5" a="1"/>
  <c r="H104" i="5" s="1"/>
  <c r="D104" i="5" a="1"/>
  <c r="D104" i="5" s="1"/>
  <c r="O104" i="5" a="1"/>
  <c r="O104" i="5" s="1"/>
  <c r="K104" i="5" a="1"/>
  <c r="K104" i="5" s="1"/>
  <c r="G104" i="5" a="1"/>
  <c r="G104" i="5" s="1"/>
  <c r="B104" i="5" a="1"/>
  <c r="B104" i="5" s="1"/>
  <c r="N104" i="5" a="1"/>
  <c r="N104" i="5" s="1"/>
  <c r="J104" i="5" a="1"/>
  <c r="J104" i="5" s="1"/>
  <c r="F104" i="5" a="1"/>
  <c r="F104" i="5" s="1"/>
  <c r="O105" i="5" l="1" a="1"/>
  <c r="O105" i="5" s="1"/>
  <c r="K105" i="5" a="1"/>
  <c r="K105" i="5" s="1"/>
  <c r="G105" i="5" a="1"/>
  <c r="G105" i="5" s="1"/>
  <c r="B105" i="5" a="1"/>
  <c r="B105" i="5" s="1"/>
  <c r="N105" i="5" a="1"/>
  <c r="N105" i="5" s="1"/>
  <c r="J105" i="5" a="1"/>
  <c r="J105" i="5" s="1"/>
  <c r="F105" i="5" a="1"/>
  <c r="F105" i="5" s="1"/>
  <c r="Q106" i="5"/>
  <c r="M105" i="5" a="1"/>
  <c r="M105" i="5" s="1"/>
  <c r="I105" i="5" a="1"/>
  <c r="I105" i="5" s="1"/>
  <c r="E105" i="5" a="1"/>
  <c r="E105" i="5" s="1"/>
  <c r="L105" i="5" a="1"/>
  <c r="L105" i="5" s="1"/>
  <c r="H105" i="5" a="1"/>
  <c r="H105" i="5" s="1"/>
  <c r="D105" i="5" a="1"/>
  <c r="D105" i="5" s="1"/>
  <c r="N106" i="5" l="1" a="1"/>
  <c r="N106" i="5" s="1"/>
  <c r="J106" i="5" a="1"/>
  <c r="J106" i="5" s="1"/>
  <c r="F106" i="5" a="1"/>
  <c r="F106" i="5" s="1"/>
  <c r="Q107" i="5"/>
  <c r="M106" i="5" a="1"/>
  <c r="M106" i="5" s="1"/>
  <c r="I106" i="5" a="1"/>
  <c r="I106" i="5" s="1"/>
  <c r="E106" i="5" a="1"/>
  <c r="E106" i="5" s="1"/>
  <c r="L106" i="5" a="1"/>
  <c r="L106" i="5" s="1"/>
  <c r="H106" i="5" a="1"/>
  <c r="H106" i="5" s="1"/>
  <c r="D106" i="5" a="1"/>
  <c r="D106" i="5" s="1"/>
  <c r="O106" i="5" a="1"/>
  <c r="O106" i="5" s="1"/>
  <c r="K106" i="5" a="1"/>
  <c r="K106" i="5" s="1"/>
  <c r="G106" i="5" a="1"/>
  <c r="G106" i="5" s="1"/>
  <c r="B106" i="5" a="1"/>
  <c r="B106" i="5" s="1"/>
  <c r="L107" i="5" l="1" a="1"/>
  <c r="L107" i="5" s="1"/>
  <c r="H107" i="5" a="1"/>
  <c r="H107" i="5" s="1"/>
  <c r="D107" i="5" a="1"/>
  <c r="D107" i="5" s="1"/>
  <c r="O107" i="5" a="1"/>
  <c r="O107" i="5" s="1"/>
  <c r="K107" i="5" a="1"/>
  <c r="K107" i="5" s="1"/>
  <c r="G107" i="5" a="1"/>
  <c r="G107" i="5" s="1"/>
  <c r="B107" i="5" a="1"/>
  <c r="B107" i="5" s="1"/>
  <c r="N107" i="5" a="1"/>
  <c r="N107" i="5" s="1"/>
  <c r="J107" i="5" a="1"/>
  <c r="J107" i="5" s="1"/>
  <c r="F107" i="5" a="1"/>
  <c r="F107" i="5" s="1"/>
  <c r="Q108" i="5"/>
  <c r="M107" i="5" a="1"/>
  <c r="M107" i="5" s="1"/>
  <c r="I107" i="5" a="1"/>
  <c r="I107" i="5" s="1"/>
  <c r="E107" i="5" a="1"/>
  <c r="E107" i="5" s="1"/>
  <c r="O108" i="5" l="1" a="1"/>
  <c r="O108" i="5" s="1"/>
  <c r="K108" i="5" a="1"/>
  <c r="K108" i="5" s="1"/>
  <c r="G108" i="5" a="1"/>
  <c r="G108" i="5" s="1"/>
  <c r="B108" i="5" a="1"/>
  <c r="B108" i="5" s="1"/>
  <c r="N108" i="5" a="1"/>
  <c r="N108" i="5" s="1"/>
  <c r="J108" i="5" a="1"/>
  <c r="J108" i="5" s="1"/>
  <c r="F108" i="5" a="1"/>
  <c r="F108" i="5" s="1"/>
  <c r="Q109" i="5"/>
  <c r="M108" i="5" a="1"/>
  <c r="M108" i="5" s="1"/>
  <c r="I108" i="5" a="1"/>
  <c r="I108" i="5" s="1"/>
  <c r="E108" i="5" a="1"/>
  <c r="E108" i="5" s="1"/>
  <c r="L108" i="5" a="1"/>
  <c r="L108" i="5" s="1"/>
  <c r="H108" i="5" a="1"/>
  <c r="H108" i="5" s="1"/>
  <c r="D108" i="5" a="1"/>
  <c r="D108" i="5" s="1"/>
  <c r="Q110" i="5" l="1"/>
  <c r="M109" i="5" a="1"/>
  <c r="M109" i="5" s="1"/>
  <c r="I109" i="5" a="1"/>
  <c r="I109" i="5" s="1"/>
  <c r="E109" i="5" a="1"/>
  <c r="E109" i="5" s="1"/>
  <c r="L109" i="5" a="1"/>
  <c r="L109" i="5" s="1"/>
  <c r="H109" i="5" a="1"/>
  <c r="H109" i="5" s="1"/>
  <c r="D109" i="5" a="1"/>
  <c r="D109" i="5" s="1"/>
  <c r="O109" i="5" a="1"/>
  <c r="O109" i="5" s="1"/>
  <c r="K109" i="5" a="1"/>
  <c r="K109" i="5" s="1"/>
  <c r="G109" i="5" a="1"/>
  <c r="G109" i="5" s="1"/>
  <c r="B109" i="5" a="1"/>
  <c r="B109" i="5" s="1"/>
  <c r="N109" i="5" a="1"/>
  <c r="N109" i="5" s="1"/>
  <c r="J109" i="5" a="1"/>
  <c r="J109" i="5" s="1"/>
  <c r="F109" i="5" a="1"/>
  <c r="F109" i="5" s="1"/>
  <c r="L110" i="5" l="1" a="1"/>
  <c r="L110" i="5" s="1"/>
  <c r="H110" i="5" a="1"/>
  <c r="H110" i="5" s="1"/>
  <c r="D110" i="5" a="1"/>
  <c r="D110" i="5" s="1"/>
  <c r="O110" i="5" a="1"/>
  <c r="O110" i="5" s="1"/>
  <c r="K110" i="5" a="1"/>
  <c r="K110" i="5" s="1"/>
  <c r="G110" i="5" a="1"/>
  <c r="G110" i="5" s="1"/>
  <c r="B110" i="5" a="1"/>
  <c r="B110" i="5" s="1"/>
  <c r="N110" i="5" a="1"/>
  <c r="N110" i="5" s="1"/>
  <c r="J110" i="5" a="1"/>
  <c r="J110" i="5" s="1"/>
  <c r="F110" i="5" a="1"/>
  <c r="F110" i="5" s="1"/>
  <c r="E110" i="5" a="1"/>
  <c r="E110" i="5" s="1"/>
  <c r="Q111" i="5"/>
  <c r="M110" i="5" a="1"/>
  <c r="M110" i="5" s="1"/>
  <c r="I110" i="5" a="1"/>
  <c r="I110" i="5" s="1"/>
  <c r="N111" i="5" l="1" a="1"/>
  <c r="N111" i="5" s="1"/>
  <c r="J111" i="5" a="1"/>
  <c r="J111" i="5" s="1"/>
  <c r="F111" i="5" a="1"/>
  <c r="F111" i="5" s="1"/>
  <c r="Q112" i="5"/>
  <c r="M111" i="5" a="1"/>
  <c r="M111" i="5" s="1"/>
  <c r="I111" i="5" a="1"/>
  <c r="I111" i="5" s="1"/>
  <c r="E111" i="5" a="1"/>
  <c r="E111" i="5" s="1"/>
  <c r="L111" i="5" a="1"/>
  <c r="L111" i="5" s="1"/>
  <c r="H111" i="5" a="1"/>
  <c r="H111" i="5" s="1"/>
  <c r="D111" i="5" a="1"/>
  <c r="D111" i="5" s="1"/>
  <c r="O111" i="5" a="1"/>
  <c r="O111" i="5" s="1"/>
  <c r="K111" i="5" a="1"/>
  <c r="K111" i="5" s="1"/>
  <c r="G111" i="5" a="1"/>
  <c r="G111" i="5" s="1"/>
  <c r="B111" i="5" a="1"/>
  <c r="B111" i="5" s="1"/>
  <c r="Q113" i="5" l="1"/>
  <c r="M112" i="5" a="1"/>
  <c r="M112" i="5" s="1"/>
  <c r="I112" i="5" a="1"/>
  <c r="I112" i="5" s="1"/>
  <c r="E112" i="5" a="1"/>
  <c r="E112" i="5" s="1"/>
  <c r="L112" i="5" a="1"/>
  <c r="L112" i="5" s="1"/>
  <c r="H112" i="5" a="1"/>
  <c r="H112" i="5" s="1"/>
  <c r="D112" i="5" a="1"/>
  <c r="D112" i="5" s="1"/>
  <c r="O112" i="5" a="1"/>
  <c r="O112" i="5" s="1"/>
  <c r="K112" i="5" a="1"/>
  <c r="K112" i="5" s="1"/>
  <c r="G112" i="5" a="1"/>
  <c r="G112" i="5" s="1"/>
  <c r="B112" i="5" a="1"/>
  <c r="B112" i="5" s="1"/>
  <c r="J112" i="5" a="1"/>
  <c r="J112" i="5" s="1"/>
  <c r="F112" i="5" a="1"/>
  <c r="F112" i="5" s="1"/>
  <c r="N112" i="5" a="1"/>
  <c r="N112" i="5" s="1"/>
  <c r="O113" i="5" l="1" a="1"/>
  <c r="O113" i="5" s="1"/>
  <c r="K113" i="5" a="1"/>
  <c r="K113" i="5" s="1"/>
  <c r="G113" i="5" a="1"/>
  <c r="G113" i="5" s="1"/>
  <c r="B113" i="5" a="1"/>
  <c r="B113" i="5" s="1"/>
  <c r="N113" i="5" a="1"/>
  <c r="N113" i="5" s="1"/>
  <c r="J113" i="5" a="1"/>
  <c r="J113" i="5" s="1"/>
  <c r="F113" i="5" a="1"/>
  <c r="F113" i="5" s="1"/>
  <c r="Q114" i="5"/>
  <c r="M113" i="5" a="1"/>
  <c r="M113" i="5" s="1"/>
  <c r="I113" i="5" a="1"/>
  <c r="I113" i="5" s="1"/>
  <c r="E113" i="5" a="1"/>
  <c r="E113" i="5" s="1"/>
  <c r="L113" i="5" a="1"/>
  <c r="L113" i="5" s="1"/>
  <c r="H113" i="5" a="1"/>
  <c r="H113" i="5" s="1"/>
  <c r="D113" i="5" a="1"/>
  <c r="D113" i="5" s="1"/>
  <c r="N114" i="5" l="1" a="1"/>
  <c r="N114" i="5" s="1"/>
  <c r="J114" i="5" a="1"/>
  <c r="J114" i="5" s="1"/>
  <c r="F114" i="5" a="1"/>
  <c r="F114" i="5" s="1"/>
  <c r="Q115" i="5"/>
  <c r="M114" i="5" a="1"/>
  <c r="M114" i="5" s="1"/>
  <c r="I114" i="5" a="1"/>
  <c r="I114" i="5" s="1"/>
  <c r="E114" i="5" a="1"/>
  <c r="E114" i="5" s="1"/>
  <c r="L114" i="5" a="1"/>
  <c r="L114" i="5" s="1"/>
  <c r="H114" i="5" a="1"/>
  <c r="H114" i="5" s="1"/>
  <c r="D114" i="5" a="1"/>
  <c r="D114" i="5" s="1"/>
  <c r="O114" i="5" a="1"/>
  <c r="O114" i="5" s="1"/>
  <c r="K114" i="5" a="1"/>
  <c r="K114" i="5" s="1"/>
  <c r="G114" i="5" a="1"/>
  <c r="G114" i="5" s="1"/>
  <c r="B114" i="5" a="1"/>
  <c r="B114" i="5" s="1"/>
  <c r="L115" i="5" l="1" a="1"/>
  <c r="L115" i="5" s="1"/>
  <c r="H115" i="5" a="1"/>
  <c r="H115" i="5" s="1"/>
  <c r="D115" i="5" a="1"/>
  <c r="D115" i="5" s="1"/>
  <c r="O115" i="5" a="1"/>
  <c r="O115" i="5" s="1"/>
  <c r="K115" i="5" a="1"/>
  <c r="K115" i="5" s="1"/>
  <c r="G115" i="5" a="1"/>
  <c r="G115" i="5" s="1"/>
  <c r="B115" i="5" a="1"/>
  <c r="B115" i="5" s="1"/>
  <c r="N115" i="5" a="1"/>
  <c r="N115" i="5" s="1"/>
  <c r="J115" i="5" a="1"/>
  <c r="J115" i="5" s="1"/>
  <c r="F115" i="5" a="1"/>
  <c r="F115" i="5" s="1"/>
  <c r="Q116" i="5"/>
  <c r="M115" i="5" a="1"/>
  <c r="M115" i="5" s="1"/>
  <c r="I115" i="5" a="1"/>
  <c r="I115" i="5" s="1"/>
  <c r="E115" i="5" a="1"/>
  <c r="E115" i="5" s="1"/>
  <c r="O116" i="5" l="1" a="1"/>
  <c r="O116" i="5" s="1"/>
  <c r="K116" i="5" a="1"/>
  <c r="K116" i="5" s="1"/>
  <c r="G116" i="5" a="1"/>
  <c r="G116" i="5" s="1"/>
  <c r="B116" i="5" a="1"/>
  <c r="B116" i="5" s="1"/>
  <c r="N116" i="5" a="1"/>
  <c r="N116" i="5" s="1"/>
  <c r="J116" i="5" a="1"/>
  <c r="J116" i="5" s="1"/>
  <c r="F116" i="5" a="1"/>
  <c r="F116" i="5" s="1"/>
  <c r="Q117" i="5"/>
  <c r="M116" i="5" a="1"/>
  <c r="M116" i="5" s="1"/>
  <c r="I116" i="5" a="1"/>
  <c r="I116" i="5" s="1"/>
  <c r="E116" i="5" a="1"/>
  <c r="E116" i="5" s="1"/>
  <c r="L116" i="5" a="1"/>
  <c r="L116" i="5" s="1"/>
  <c r="H116" i="5" a="1"/>
  <c r="H116" i="5" s="1"/>
  <c r="D116" i="5" a="1"/>
  <c r="D116" i="5" s="1"/>
  <c r="Q118" i="5" l="1"/>
  <c r="M117" i="5" a="1"/>
  <c r="M117" i="5" s="1"/>
  <c r="I117" i="5" a="1"/>
  <c r="I117" i="5" s="1"/>
  <c r="E117" i="5" a="1"/>
  <c r="E117" i="5" s="1"/>
  <c r="L117" i="5" a="1"/>
  <c r="L117" i="5" s="1"/>
  <c r="H117" i="5" a="1"/>
  <c r="H117" i="5" s="1"/>
  <c r="D117" i="5" a="1"/>
  <c r="D117" i="5" s="1"/>
  <c r="O117" i="5" a="1"/>
  <c r="O117" i="5" s="1"/>
  <c r="K117" i="5" a="1"/>
  <c r="K117" i="5" s="1"/>
  <c r="G117" i="5" a="1"/>
  <c r="G117" i="5" s="1"/>
  <c r="B117" i="5" a="1"/>
  <c r="B117" i="5" s="1"/>
  <c r="N117" i="5" a="1"/>
  <c r="N117" i="5" s="1"/>
  <c r="J117" i="5" a="1"/>
  <c r="J117" i="5" s="1"/>
  <c r="F117" i="5" a="1"/>
  <c r="F117" i="5" s="1"/>
  <c r="L118" i="5" l="1" a="1"/>
  <c r="L118" i="5" s="1"/>
  <c r="H118" i="5" a="1"/>
  <c r="H118" i="5" s="1"/>
  <c r="D118" i="5" a="1"/>
  <c r="D118" i="5" s="1"/>
  <c r="O118" i="5" a="1"/>
  <c r="O118" i="5" s="1"/>
  <c r="K118" i="5" a="1"/>
  <c r="K118" i="5" s="1"/>
  <c r="G118" i="5" a="1"/>
  <c r="G118" i="5" s="1"/>
  <c r="B118" i="5" a="1"/>
  <c r="B118" i="5" s="1"/>
  <c r="N118" i="5" a="1"/>
  <c r="N118" i="5" s="1"/>
  <c r="J118" i="5" a="1"/>
  <c r="J118" i="5" s="1"/>
  <c r="F118" i="5" a="1"/>
  <c r="F118" i="5" s="1"/>
  <c r="M118" i="5" a="1"/>
  <c r="M118" i="5" s="1"/>
  <c r="I118" i="5" a="1"/>
  <c r="I118" i="5" s="1"/>
  <c r="E118" i="5" a="1"/>
  <c r="E118" i="5" s="1"/>
  <c r="Q119" i="5"/>
  <c r="N119" i="5" l="1" a="1"/>
  <c r="N119" i="5" s="1"/>
  <c r="J119" i="5" a="1"/>
  <c r="J119" i="5" s="1"/>
  <c r="F119" i="5" a="1"/>
  <c r="F119" i="5" s="1"/>
  <c r="Q120" i="5"/>
  <c r="M119" i="5" a="1"/>
  <c r="M119" i="5" s="1"/>
  <c r="I119" i="5" a="1"/>
  <c r="I119" i="5" s="1"/>
  <c r="E119" i="5" a="1"/>
  <c r="E119" i="5" s="1"/>
  <c r="L119" i="5" a="1"/>
  <c r="L119" i="5" s="1"/>
  <c r="H119" i="5" a="1"/>
  <c r="H119" i="5" s="1"/>
  <c r="D119" i="5" a="1"/>
  <c r="D119" i="5" s="1"/>
  <c r="O119" i="5" a="1"/>
  <c r="O119" i="5" s="1"/>
  <c r="K119" i="5" a="1"/>
  <c r="K119" i="5" s="1"/>
  <c r="G119" i="5" a="1"/>
  <c r="G119" i="5" s="1"/>
  <c r="B119" i="5" a="1"/>
  <c r="B119" i="5" s="1"/>
  <c r="Q121" i="5" l="1"/>
  <c r="M120" i="5" a="1"/>
  <c r="M120" i="5" s="1"/>
  <c r="I120" i="5" a="1"/>
  <c r="I120" i="5" s="1"/>
  <c r="E120" i="5" a="1"/>
  <c r="E120" i="5" s="1"/>
  <c r="L120" i="5" a="1"/>
  <c r="L120" i="5" s="1"/>
  <c r="H120" i="5" a="1"/>
  <c r="H120" i="5" s="1"/>
  <c r="D120" i="5" a="1"/>
  <c r="D120" i="5" s="1"/>
  <c r="O120" i="5" a="1"/>
  <c r="O120" i="5" s="1"/>
  <c r="K120" i="5" a="1"/>
  <c r="K120" i="5" s="1"/>
  <c r="G120" i="5" a="1"/>
  <c r="G120" i="5" s="1"/>
  <c r="B120" i="5" a="1"/>
  <c r="B120" i="5" s="1"/>
  <c r="N120" i="5" a="1"/>
  <c r="N120" i="5" s="1"/>
  <c r="J120" i="5" a="1"/>
  <c r="J120" i="5" s="1"/>
  <c r="F120" i="5" a="1"/>
  <c r="F120" i="5" s="1"/>
  <c r="O121" i="5" l="1" a="1"/>
  <c r="O121" i="5" s="1"/>
  <c r="K121" i="5" a="1"/>
  <c r="K121" i="5" s="1"/>
  <c r="G121" i="5" a="1"/>
  <c r="G121" i="5" s="1"/>
  <c r="B121" i="5" a="1"/>
  <c r="B121" i="5" s="1"/>
  <c r="N121" i="5" a="1"/>
  <c r="N121" i="5" s="1"/>
  <c r="J121" i="5" a="1"/>
  <c r="J121" i="5" s="1"/>
  <c r="F121" i="5" a="1"/>
  <c r="F121" i="5" s="1"/>
  <c r="Q122" i="5"/>
  <c r="M121" i="5" a="1"/>
  <c r="M121" i="5" s="1"/>
  <c r="I121" i="5" a="1"/>
  <c r="I121" i="5" s="1"/>
  <c r="E121" i="5" a="1"/>
  <c r="E121" i="5" s="1"/>
  <c r="L121" i="5" a="1"/>
  <c r="L121" i="5" s="1"/>
  <c r="H121" i="5" a="1"/>
  <c r="H121" i="5" s="1"/>
  <c r="D121" i="5" a="1"/>
  <c r="D121" i="5" s="1"/>
  <c r="N122" i="5" l="1" a="1"/>
  <c r="N122" i="5" s="1"/>
  <c r="J122" i="5" a="1"/>
  <c r="J122" i="5" s="1"/>
  <c r="F122" i="5" a="1"/>
  <c r="F122" i="5" s="1"/>
  <c r="Q123" i="5"/>
  <c r="M122" i="5" a="1"/>
  <c r="M122" i="5" s="1"/>
  <c r="I122" i="5" a="1"/>
  <c r="I122" i="5" s="1"/>
  <c r="E122" i="5" a="1"/>
  <c r="E122" i="5" s="1"/>
  <c r="L122" i="5" a="1"/>
  <c r="L122" i="5" s="1"/>
  <c r="H122" i="5" a="1"/>
  <c r="H122" i="5" s="1"/>
  <c r="D122" i="5" a="1"/>
  <c r="D122" i="5" s="1"/>
  <c r="B122" i="5" a="1"/>
  <c r="B122" i="5" s="1"/>
  <c r="O122" i="5" a="1"/>
  <c r="O122" i="5" s="1"/>
  <c r="K122" i="5" a="1"/>
  <c r="K122" i="5" s="1"/>
  <c r="G122" i="5" a="1"/>
  <c r="G122" i="5" s="1"/>
  <c r="L123" i="5" l="1" a="1"/>
  <c r="L123" i="5" s="1"/>
  <c r="H123" i="5" a="1"/>
  <c r="H123" i="5" s="1"/>
  <c r="D123" i="5" a="1"/>
  <c r="D123" i="5" s="1"/>
  <c r="O123" i="5" a="1"/>
  <c r="O123" i="5" s="1"/>
  <c r="K123" i="5" a="1"/>
  <c r="K123" i="5" s="1"/>
  <c r="G123" i="5" a="1"/>
  <c r="G123" i="5" s="1"/>
  <c r="B123" i="5" a="1"/>
  <c r="B123" i="5" s="1"/>
  <c r="N123" i="5" a="1"/>
  <c r="N123" i="5" s="1"/>
  <c r="J123" i="5" a="1"/>
  <c r="J123" i="5" s="1"/>
  <c r="F123" i="5" a="1"/>
  <c r="F123" i="5" s="1"/>
  <c r="Q124" i="5"/>
  <c r="M123" i="5" a="1"/>
  <c r="M123" i="5" s="1"/>
  <c r="I123" i="5" a="1"/>
  <c r="I123" i="5" s="1"/>
  <c r="E123" i="5" a="1"/>
  <c r="E123" i="5" s="1"/>
  <c r="O124" i="5" l="1" a="1"/>
  <c r="O124" i="5" s="1"/>
  <c r="K124" i="5" a="1"/>
  <c r="K124" i="5" s="1"/>
  <c r="G124" i="5" a="1"/>
  <c r="G124" i="5" s="1"/>
  <c r="B124" i="5" a="1"/>
  <c r="B124" i="5" s="1"/>
  <c r="N124" i="5" a="1"/>
  <c r="N124" i="5" s="1"/>
  <c r="J124" i="5" a="1"/>
  <c r="J124" i="5" s="1"/>
  <c r="F124" i="5" a="1"/>
  <c r="F124" i="5" s="1"/>
  <c r="Q125" i="5"/>
  <c r="M124" i="5" a="1"/>
  <c r="M124" i="5" s="1"/>
  <c r="I124" i="5" a="1"/>
  <c r="I124" i="5" s="1"/>
  <c r="E124" i="5" a="1"/>
  <c r="E124" i="5" s="1"/>
  <c r="H124" i="5" a="1"/>
  <c r="H124" i="5" s="1"/>
  <c r="D124" i="5" a="1"/>
  <c r="D124" i="5" s="1"/>
  <c r="L124" i="5" a="1"/>
  <c r="L124" i="5" s="1"/>
  <c r="Q126" i="5" l="1"/>
  <c r="M125" i="5" a="1"/>
  <c r="M125" i="5" s="1"/>
  <c r="I125" i="5" a="1"/>
  <c r="I125" i="5" s="1"/>
  <c r="E125" i="5" a="1"/>
  <c r="E125" i="5" s="1"/>
  <c r="L125" i="5" a="1"/>
  <c r="L125" i="5" s="1"/>
  <c r="H125" i="5" a="1"/>
  <c r="H125" i="5" s="1"/>
  <c r="D125" i="5" a="1"/>
  <c r="D125" i="5" s="1"/>
  <c r="O125" i="5" a="1"/>
  <c r="O125" i="5" s="1"/>
  <c r="K125" i="5" a="1"/>
  <c r="K125" i="5" s="1"/>
  <c r="G125" i="5" a="1"/>
  <c r="G125" i="5" s="1"/>
  <c r="B125" i="5" a="1"/>
  <c r="B125" i="5" s="1"/>
  <c r="N125" i="5" a="1"/>
  <c r="N125" i="5" s="1"/>
  <c r="J125" i="5" a="1"/>
  <c r="J125" i="5" s="1"/>
  <c r="F125" i="5" a="1"/>
  <c r="F125" i="5" s="1"/>
  <c r="L126" i="5" l="1" a="1"/>
  <c r="L126" i="5" s="1"/>
  <c r="H126" i="5" a="1"/>
  <c r="H126" i="5" s="1"/>
  <c r="D126" i="5" a="1"/>
  <c r="D126" i="5" s="1"/>
  <c r="O126" i="5" a="1"/>
  <c r="O126" i="5" s="1"/>
  <c r="K126" i="5" a="1"/>
  <c r="K126" i="5" s="1"/>
  <c r="G126" i="5" a="1"/>
  <c r="G126" i="5" s="1"/>
  <c r="B126" i="5" a="1"/>
  <c r="B126" i="5" s="1"/>
  <c r="N126" i="5" a="1"/>
  <c r="N126" i="5" s="1"/>
  <c r="J126" i="5" a="1"/>
  <c r="J126" i="5" s="1"/>
  <c r="F126" i="5" a="1"/>
  <c r="F126" i="5" s="1"/>
  <c r="M126" i="5" a="1"/>
  <c r="M126" i="5" s="1"/>
  <c r="I126" i="5" a="1"/>
  <c r="I126" i="5" s="1"/>
  <c r="E126" i="5" a="1"/>
  <c r="E126" i="5" s="1"/>
  <c r="Q127" i="5"/>
  <c r="N127" i="5" l="1" a="1"/>
  <c r="N127" i="5" s="1"/>
  <c r="J127" i="5" a="1"/>
  <c r="J127" i="5" s="1"/>
  <c r="F127" i="5" a="1"/>
  <c r="F127" i="5" s="1"/>
  <c r="Q128" i="5"/>
  <c r="M127" i="5" a="1"/>
  <c r="M127" i="5" s="1"/>
  <c r="I127" i="5" a="1"/>
  <c r="I127" i="5" s="1"/>
  <c r="E127" i="5" a="1"/>
  <c r="E127" i="5" s="1"/>
  <c r="L127" i="5" a="1"/>
  <c r="L127" i="5" s="1"/>
  <c r="H127" i="5" a="1"/>
  <c r="H127" i="5" s="1"/>
  <c r="D127" i="5" a="1"/>
  <c r="D127" i="5" s="1"/>
  <c r="O127" i="5" a="1"/>
  <c r="O127" i="5" s="1"/>
  <c r="K127" i="5" a="1"/>
  <c r="K127" i="5" s="1"/>
  <c r="G127" i="5" a="1"/>
  <c r="G127" i="5" s="1"/>
  <c r="B127" i="5" a="1"/>
  <c r="B127" i="5" s="1"/>
  <c r="Q129" i="5" l="1"/>
  <c r="M128" i="5" a="1"/>
  <c r="M128" i="5" s="1"/>
  <c r="I128" i="5" a="1"/>
  <c r="I128" i="5" s="1"/>
  <c r="E128" i="5" a="1"/>
  <c r="E128" i="5" s="1"/>
  <c r="L128" i="5" a="1"/>
  <c r="L128" i="5" s="1"/>
  <c r="H128" i="5" a="1"/>
  <c r="H128" i="5" s="1"/>
  <c r="D128" i="5" a="1"/>
  <c r="D128" i="5" s="1"/>
  <c r="O128" i="5" a="1"/>
  <c r="O128" i="5" s="1"/>
  <c r="K128" i="5" a="1"/>
  <c r="K128" i="5" s="1"/>
  <c r="G128" i="5" a="1"/>
  <c r="G128" i="5" s="1"/>
  <c r="B128" i="5" a="1"/>
  <c r="B128" i="5" s="1"/>
  <c r="N128" i="5" a="1"/>
  <c r="N128" i="5" s="1"/>
  <c r="J128" i="5" a="1"/>
  <c r="J128" i="5" s="1"/>
  <c r="F128" i="5" a="1"/>
  <c r="F128" i="5" s="1"/>
  <c r="O129" i="5" l="1" a="1"/>
  <c r="O129" i="5" s="1"/>
  <c r="K129" i="5" a="1"/>
  <c r="K129" i="5" s="1"/>
  <c r="G129" i="5" a="1"/>
  <c r="G129" i="5" s="1"/>
  <c r="B129" i="5" a="1"/>
  <c r="B129" i="5" s="1"/>
  <c r="N129" i="5" a="1"/>
  <c r="N129" i="5" s="1"/>
  <c r="J129" i="5" a="1"/>
  <c r="J129" i="5" s="1"/>
  <c r="F129" i="5" a="1"/>
  <c r="F129" i="5" s="1"/>
  <c r="Q130" i="5"/>
  <c r="M129" i="5" a="1"/>
  <c r="M129" i="5" s="1"/>
  <c r="I129" i="5" a="1"/>
  <c r="I129" i="5" s="1"/>
  <c r="E129" i="5" a="1"/>
  <c r="E129" i="5" s="1"/>
  <c r="L129" i="5" a="1"/>
  <c r="L129" i="5" s="1"/>
  <c r="H129" i="5" a="1"/>
  <c r="H129" i="5" s="1"/>
  <c r="D129" i="5" a="1"/>
  <c r="D129" i="5" s="1"/>
  <c r="N130" i="5" l="1" a="1"/>
  <c r="N130" i="5" s="1"/>
  <c r="J130" i="5" a="1"/>
  <c r="J130" i="5" s="1"/>
  <c r="F130" i="5" a="1"/>
  <c r="F130" i="5" s="1"/>
  <c r="Q131" i="5"/>
  <c r="M130" i="5" a="1"/>
  <c r="M130" i="5" s="1"/>
  <c r="I130" i="5" a="1"/>
  <c r="I130" i="5" s="1"/>
  <c r="E130" i="5" a="1"/>
  <c r="E130" i="5" s="1"/>
  <c r="L130" i="5" a="1"/>
  <c r="L130" i="5" s="1"/>
  <c r="H130" i="5" a="1"/>
  <c r="H130" i="5" s="1"/>
  <c r="D130" i="5" a="1"/>
  <c r="D130" i="5" s="1"/>
  <c r="O130" i="5" a="1"/>
  <c r="O130" i="5" s="1"/>
  <c r="K130" i="5" a="1"/>
  <c r="K130" i="5" s="1"/>
  <c r="G130" i="5" a="1"/>
  <c r="G130" i="5" s="1"/>
  <c r="B130" i="5" a="1"/>
  <c r="B130" i="5" s="1"/>
  <c r="L131" i="5" l="1" a="1"/>
  <c r="L131" i="5" s="1"/>
  <c r="H131" i="5" a="1"/>
  <c r="H131" i="5" s="1"/>
  <c r="D131" i="5" a="1"/>
  <c r="D131" i="5" s="1"/>
  <c r="O131" i="5" a="1"/>
  <c r="O131" i="5" s="1"/>
  <c r="K131" i="5" a="1"/>
  <c r="K131" i="5" s="1"/>
  <c r="G131" i="5" a="1"/>
  <c r="G131" i="5" s="1"/>
  <c r="B131" i="5" a="1"/>
  <c r="B131" i="5" s="1"/>
  <c r="N131" i="5" a="1"/>
  <c r="N131" i="5" s="1"/>
  <c r="J131" i="5" a="1"/>
  <c r="J131" i="5" s="1"/>
  <c r="F131" i="5" a="1"/>
  <c r="F131" i="5" s="1"/>
  <c r="Q132" i="5"/>
  <c r="M131" i="5" a="1"/>
  <c r="M131" i="5" s="1"/>
  <c r="I131" i="5" a="1"/>
  <c r="I131" i="5" s="1"/>
  <c r="E131" i="5" a="1"/>
  <c r="E131" i="5" s="1"/>
  <c r="O132" i="5" l="1" a="1"/>
  <c r="O132" i="5" s="1"/>
  <c r="K132" i="5" a="1"/>
  <c r="K132" i="5" s="1"/>
  <c r="G132" i="5" a="1"/>
  <c r="G132" i="5" s="1"/>
  <c r="B132" i="5" a="1"/>
  <c r="B132" i="5" s="1"/>
  <c r="N132" i="5" a="1"/>
  <c r="N132" i="5" s="1"/>
  <c r="J132" i="5" a="1"/>
  <c r="J132" i="5" s="1"/>
  <c r="F132" i="5" a="1"/>
  <c r="F132" i="5" s="1"/>
  <c r="Q133" i="5"/>
  <c r="M132" i="5" a="1"/>
  <c r="M132" i="5" s="1"/>
  <c r="I132" i="5" a="1"/>
  <c r="I132" i="5" s="1"/>
  <c r="E132" i="5" a="1"/>
  <c r="E132" i="5" s="1"/>
  <c r="L132" i="5" a="1"/>
  <c r="L132" i="5" s="1"/>
  <c r="H132" i="5" a="1"/>
  <c r="H132" i="5" s="1"/>
  <c r="D132" i="5" a="1"/>
  <c r="D132" i="5" s="1"/>
  <c r="Q134" i="5" l="1"/>
  <c r="M133" i="5" a="1"/>
  <c r="M133" i="5" s="1"/>
  <c r="I133" i="5" a="1"/>
  <c r="I133" i="5" s="1"/>
  <c r="E133" i="5" a="1"/>
  <c r="E133" i="5" s="1"/>
  <c r="L133" i="5" a="1"/>
  <c r="L133" i="5" s="1"/>
  <c r="H133" i="5" a="1"/>
  <c r="H133" i="5" s="1"/>
  <c r="D133" i="5" a="1"/>
  <c r="D133" i="5" s="1"/>
  <c r="O133" i="5" a="1"/>
  <c r="O133" i="5" s="1"/>
  <c r="K133" i="5" a="1"/>
  <c r="K133" i="5" s="1"/>
  <c r="G133" i="5" a="1"/>
  <c r="G133" i="5" s="1"/>
  <c r="B133" i="5" a="1"/>
  <c r="B133" i="5" s="1"/>
  <c r="N133" i="5" a="1"/>
  <c r="N133" i="5" s="1"/>
  <c r="J133" i="5" a="1"/>
  <c r="J133" i="5" s="1"/>
  <c r="F133" i="5" a="1"/>
  <c r="F133" i="5" s="1"/>
  <c r="L134" i="5" l="1" a="1"/>
  <c r="L134" i="5" s="1"/>
  <c r="H134" i="5" a="1"/>
  <c r="H134" i="5" s="1"/>
  <c r="D134" i="5" a="1"/>
  <c r="D134" i="5" s="1"/>
  <c r="O134" i="5" a="1"/>
  <c r="O134" i="5" s="1"/>
  <c r="K134" i="5" a="1"/>
  <c r="K134" i="5" s="1"/>
  <c r="G134" i="5" a="1"/>
  <c r="G134" i="5" s="1"/>
  <c r="B134" i="5" a="1"/>
  <c r="B134" i="5" s="1"/>
  <c r="N134" i="5" a="1"/>
  <c r="N134" i="5" s="1"/>
  <c r="J134" i="5" a="1"/>
  <c r="J134" i="5" s="1"/>
  <c r="F134" i="5" a="1"/>
  <c r="F134" i="5" s="1"/>
  <c r="Q135" i="5"/>
  <c r="M134" i="5" a="1"/>
  <c r="M134" i="5" s="1"/>
  <c r="I134" i="5" a="1"/>
  <c r="I134" i="5" s="1"/>
  <c r="E134" i="5" a="1"/>
  <c r="E134" i="5" s="1"/>
  <c r="N135" i="5" l="1" a="1"/>
  <c r="N135" i="5" s="1"/>
  <c r="J135" i="5" a="1"/>
  <c r="J135" i="5" s="1"/>
  <c r="F135" i="5" a="1"/>
  <c r="F135" i="5" s="1"/>
  <c r="Q136" i="5"/>
  <c r="M135" i="5" a="1"/>
  <c r="M135" i="5" s="1"/>
  <c r="I135" i="5" a="1"/>
  <c r="I135" i="5" s="1"/>
  <c r="E135" i="5" a="1"/>
  <c r="E135" i="5" s="1"/>
  <c r="L135" i="5" a="1"/>
  <c r="L135" i="5" s="1"/>
  <c r="H135" i="5" a="1"/>
  <c r="H135" i="5" s="1"/>
  <c r="D135" i="5" a="1"/>
  <c r="D135" i="5" s="1"/>
  <c r="O135" i="5" a="1"/>
  <c r="O135" i="5" s="1"/>
  <c r="K135" i="5" a="1"/>
  <c r="K135" i="5" s="1"/>
  <c r="G135" i="5" a="1"/>
  <c r="G135" i="5" s="1"/>
  <c r="B135" i="5" a="1"/>
  <c r="B135" i="5" s="1"/>
  <c r="N136" i="5" l="1" a="1"/>
  <c r="N136" i="5" s="1"/>
  <c r="J136" i="5" a="1"/>
  <c r="J136" i="5" s="1"/>
  <c r="Q137" i="5"/>
  <c r="M136" i="5" a="1"/>
  <c r="M136" i="5" s="1"/>
  <c r="I136" i="5" a="1"/>
  <c r="I136" i="5" s="1"/>
  <c r="E136" i="5" a="1"/>
  <c r="E136" i="5" s="1"/>
  <c r="O136" i="5" a="1"/>
  <c r="O136" i="5" s="1"/>
  <c r="K136" i="5" a="1"/>
  <c r="K136" i="5" s="1"/>
  <c r="F136" i="5" a="1"/>
  <c r="F136" i="5" s="1"/>
  <c r="D136" i="5" a="1"/>
  <c r="D136" i="5" s="1"/>
  <c r="L136" i="5" a="1"/>
  <c r="L136" i="5" s="1"/>
  <c r="B136" i="5" a="1"/>
  <c r="B136" i="5" s="1"/>
  <c r="H136" i="5" a="1"/>
  <c r="H136" i="5" s="1"/>
  <c r="G136" i="5" a="1"/>
  <c r="G136" i="5" s="1"/>
  <c r="Q138" i="5" l="1"/>
  <c r="M137" i="5" a="1"/>
  <c r="M137" i="5" s="1"/>
  <c r="I137" i="5" a="1"/>
  <c r="I137" i="5" s="1"/>
  <c r="E137" i="5" a="1"/>
  <c r="E137" i="5" s="1"/>
  <c r="L137" i="5" a="1"/>
  <c r="L137" i="5" s="1"/>
  <c r="H137" i="5" a="1"/>
  <c r="H137" i="5" s="1"/>
  <c r="D137" i="5" a="1"/>
  <c r="D137" i="5" s="1"/>
  <c r="O137" i="5" a="1"/>
  <c r="O137" i="5" s="1"/>
  <c r="K137" i="5" a="1"/>
  <c r="K137" i="5" s="1"/>
  <c r="G137" i="5" a="1"/>
  <c r="G137" i="5" s="1"/>
  <c r="B137" i="5" a="1"/>
  <c r="B137" i="5" s="1"/>
  <c r="F137" i="5" a="1"/>
  <c r="F137" i="5" s="1"/>
  <c r="N137" i="5" a="1"/>
  <c r="N137" i="5" s="1"/>
  <c r="J137" i="5" a="1"/>
  <c r="J137" i="5" s="1"/>
  <c r="O138" i="5" l="1" a="1"/>
  <c r="O138" i="5" s="1"/>
  <c r="K138" i="5" a="1"/>
  <c r="K138" i="5" s="1"/>
  <c r="G138" i="5" a="1"/>
  <c r="G138" i="5" s="1"/>
  <c r="B138" i="5" a="1"/>
  <c r="B138" i="5" s="1"/>
  <c r="N138" i="5" a="1"/>
  <c r="N138" i="5" s="1"/>
  <c r="J138" i="5" a="1"/>
  <c r="J138" i="5" s="1"/>
  <c r="F138" i="5" a="1"/>
  <c r="F138" i="5" s="1"/>
  <c r="L138" i="5" a="1"/>
  <c r="L138" i="5" s="1"/>
  <c r="H138" i="5" a="1"/>
  <c r="H138" i="5" s="1"/>
  <c r="D138" i="5" a="1"/>
  <c r="D138" i="5" s="1"/>
  <c r="E138" i="5" a="1"/>
  <c r="E138" i="5" s="1"/>
  <c r="Q139" i="5"/>
  <c r="M138" i="5" a="1"/>
  <c r="M138" i="5" s="1"/>
  <c r="I138" i="5" a="1"/>
  <c r="I138" i="5" s="1"/>
  <c r="N139" i="5" l="1" a="1"/>
  <c r="N139" i="5" s="1"/>
  <c r="J139" i="5" a="1"/>
  <c r="J139" i="5" s="1"/>
  <c r="F139" i="5" a="1"/>
  <c r="F139" i="5" s="1"/>
  <c r="Q140" i="5"/>
  <c r="M139" i="5" a="1"/>
  <c r="M139" i="5" s="1"/>
  <c r="I139" i="5" a="1"/>
  <c r="I139" i="5" s="1"/>
  <c r="E139" i="5" a="1"/>
  <c r="E139" i="5" s="1"/>
  <c r="L139" i="5" a="1"/>
  <c r="L139" i="5" s="1"/>
  <c r="H139" i="5" a="1"/>
  <c r="H139" i="5" s="1"/>
  <c r="D139" i="5" a="1"/>
  <c r="D139" i="5" s="1"/>
  <c r="K139" i="5" a="1"/>
  <c r="K139" i="5" s="1"/>
  <c r="G139" i="5" a="1"/>
  <c r="G139" i="5" s="1"/>
  <c r="B139" i="5" a="1"/>
  <c r="B139" i="5" s="1"/>
  <c r="O139" i="5" a="1"/>
  <c r="O139" i="5" s="1"/>
  <c r="L140" i="5" l="1" a="1"/>
  <c r="L140" i="5" s="1"/>
  <c r="H140" i="5" a="1"/>
  <c r="H140" i="5" s="1"/>
  <c r="D140" i="5" a="1"/>
  <c r="D140" i="5" s="1"/>
  <c r="O140" i="5" a="1"/>
  <c r="O140" i="5" s="1"/>
  <c r="K140" i="5" a="1"/>
  <c r="K140" i="5" s="1"/>
  <c r="G140" i="5" a="1"/>
  <c r="G140" i="5" s="1"/>
  <c r="B140" i="5" a="1"/>
  <c r="B140" i="5" s="1"/>
  <c r="Q141" i="5"/>
  <c r="M140" i="5" a="1"/>
  <c r="M140" i="5" s="1"/>
  <c r="I140" i="5" a="1"/>
  <c r="I140" i="5" s="1"/>
  <c r="E140" i="5" a="1"/>
  <c r="E140" i="5" s="1"/>
  <c r="J140" i="5" a="1"/>
  <c r="J140" i="5" s="1"/>
  <c r="F140" i="5" a="1"/>
  <c r="F140" i="5" s="1"/>
  <c r="N140" i="5" a="1"/>
  <c r="N140" i="5" s="1"/>
  <c r="O141" i="5" l="1" a="1"/>
  <c r="O141" i="5" s="1"/>
  <c r="K141" i="5" a="1"/>
  <c r="K141" i="5" s="1"/>
  <c r="G141" i="5" a="1"/>
  <c r="G141" i="5" s="1"/>
  <c r="B141" i="5" a="1"/>
  <c r="B141" i="5" s="1"/>
  <c r="N141" i="5" a="1"/>
  <c r="N141" i="5" s="1"/>
  <c r="J141" i="5" a="1"/>
  <c r="J141" i="5" s="1"/>
  <c r="F141" i="5" a="1"/>
  <c r="F141" i="5" s="1"/>
  <c r="Q142" i="5"/>
  <c r="M141" i="5" a="1"/>
  <c r="M141" i="5" s="1"/>
  <c r="I141" i="5" a="1"/>
  <c r="I141" i="5" s="1"/>
  <c r="E141" i="5" a="1"/>
  <c r="E141" i="5" s="1"/>
  <c r="L141" i="5" a="1"/>
  <c r="L141" i="5" s="1"/>
  <c r="H141" i="5" a="1"/>
  <c r="H141" i="5" s="1"/>
  <c r="D141" i="5" a="1"/>
  <c r="D141" i="5" s="1"/>
  <c r="Q143" i="5" l="1"/>
  <c r="M142" i="5" a="1"/>
  <c r="M142" i="5" s="1"/>
  <c r="I142" i="5" a="1"/>
  <c r="I142" i="5" s="1"/>
  <c r="E142" i="5" a="1"/>
  <c r="E142" i="5" s="1"/>
  <c r="L142" i="5" a="1"/>
  <c r="L142" i="5" s="1"/>
  <c r="H142" i="5" a="1"/>
  <c r="H142" i="5" s="1"/>
  <c r="D142" i="5" a="1"/>
  <c r="D142" i="5" s="1"/>
  <c r="N142" i="5" a="1"/>
  <c r="N142" i="5" s="1"/>
  <c r="J142" i="5" a="1"/>
  <c r="J142" i="5" s="1"/>
  <c r="F142" i="5" a="1"/>
  <c r="F142" i="5" s="1"/>
  <c r="O142" i="5" a="1"/>
  <c r="O142" i="5" s="1"/>
  <c r="K142" i="5" a="1"/>
  <c r="K142" i="5" s="1"/>
  <c r="G142" i="5" a="1"/>
  <c r="G142" i="5" s="1"/>
  <c r="B142" i="5" a="1"/>
  <c r="B142" i="5" s="1"/>
  <c r="L143" i="5" l="1" a="1"/>
  <c r="L143" i="5" s="1"/>
  <c r="H143" i="5" a="1"/>
  <c r="H143" i="5" s="1"/>
  <c r="D143" i="5" a="1"/>
  <c r="D143" i="5" s="1"/>
  <c r="O143" i="5" a="1"/>
  <c r="O143" i="5" s="1"/>
  <c r="K143" i="5" a="1"/>
  <c r="K143" i="5" s="1"/>
  <c r="G143" i="5" a="1"/>
  <c r="G143" i="5" s="1"/>
  <c r="B143" i="5" a="1"/>
  <c r="B143" i="5" s="1"/>
  <c r="N143" i="5" a="1"/>
  <c r="N143" i="5" s="1"/>
  <c r="J143" i="5" a="1"/>
  <c r="J143" i="5" s="1"/>
  <c r="F143" i="5" a="1"/>
  <c r="F143" i="5" s="1"/>
  <c r="E143" i="5" a="1"/>
  <c r="E143" i="5" s="1"/>
  <c r="Q144" i="5"/>
  <c r="M143" i="5" a="1"/>
  <c r="M143" i="5" s="1"/>
  <c r="I143" i="5" a="1"/>
  <c r="I143" i="5" s="1"/>
  <c r="N144" i="5" l="1" a="1"/>
  <c r="N144" i="5" s="1"/>
  <c r="J144" i="5" a="1"/>
  <c r="J144" i="5" s="1"/>
  <c r="F144" i="5" a="1"/>
  <c r="F144" i="5" s="1"/>
  <c r="Q145" i="5"/>
  <c r="M144" i="5" a="1"/>
  <c r="M144" i="5" s="1"/>
  <c r="I144" i="5" a="1"/>
  <c r="I144" i="5" s="1"/>
  <c r="E144" i="5" a="1"/>
  <c r="E144" i="5" s="1"/>
  <c r="O144" i="5" a="1"/>
  <c r="O144" i="5" s="1"/>
  <c r="K144" i="5" a="1"/>
  <c r="K144" i="5" s="1"/>
  <c r="G144" i="5" a="1"/>
  <c r="G144" i="5" s="1"/>
  <c r="B144" i="5" a="1"/>
  <c r="B144" i="5" s="1"/>
  <c r="D144" i="5" a="1"/>
  <c r="D144" i="5" s="1"/>
  <c r="L144" i="5" a="1"/>
  <c r="L144" i="5" s="1"/>
  <c r="H144" i="5" a="1"/>
  <c r="H144" i="5" s="1"/>
  <c r="Q146" i="5" l="1"/>
  <c r="M145" i="5" a="1"/>
  <c r="M145" i="5" s="1"/>
  <c r="I145" i="5" a="1"/>
  <c r="I145" i="5" s="1"/>
  <c r="E145" i="5" a="1"/>
  <c r="E145" i="5" s="1"/>
  <c r="L145" i="5" a="1"/>
  <c r="L145" i="5" s="1"/>
  <c r="H145" i="5" a="1"/>
  <c r="H145" i="5" s="1"/>
  <c r="D145" i="5" a="1"/>
  <c r="D145" i="5" s="1"/>
  <c r="O145" i="5" a="1"/>
  <c r="O145" i="5" s="1"/>
  <c r="K145" i="5" a="1"/>
  <c r="K145" i="5" s="1"/>
  <c r="G145" i="5" a="1"/>
  <c r="G145" i="5" s="1"/>
  <c r="B145" i="5" a="1"/>
  <c r="B145" i="5" s="1"/>
  <c r="J145" i="5" a="1"/>
  <c r="J145" i="5" s="1"/>
  <c r="F145" i="5" a="1"/>
  <c r="F145" i="5" s="1"/>
  <c r="N145" i="5" a="1"/>
  <c r="N145" i="5" s="1"/>
  <c r="O146" i="5" l="1" a="1"/>
  <c r="O146" i="5" s="1"/>
  <c r="K146" i="5" a="1"/>
  <c r="K146" i="5" s="1"/>
  <c r="G146" i="5" a="1"/>
  <c r="G146" i="5" s="1"/>
  <c r="B146" i="5" a="1"/>
  <c r="B146" i="5" s="1"/>
  <c r="N146" i="5" a="1"/>
  <c r="N146" i="5" s="1"/>
  <c r="J146" i="5" a="1"/>
  <c r="J146" i="5" s="1"/>
  <c r="F146" i="5" a="1"/>
  <c r="F146" i="5" s="1"/>
  <c r="L146" i="5" a="1"/>
  <c r="L146" i="5" s="1"/>
  <c r="H146" i="5" a="1"/>
  <c r="H146" i="5" s="1"/>
  <c r="D146" i="5" a="1"/>
  <c r="D146" i="5" s="1"/>
  <c r="I146" i="5" a="1"/>
  <c r="I146" i="5" s="1"/>
  <c r="E146" i="5" a="1"/>
  <c r="E146" i="5" s="1"/>
  <c r="Q147" i="5"/>
  <c r="M146" i="5" a="1"/>
  <c r="M146" i="5" s="1"/>
  <c r="N147" i="5" l="1" a="1"/>
  <c r="N147" i="5" s="1"/>
  <c r="J147" i="5" a="1"/>
  <c r="J147" i="5" s="1"/>
  <c r="F147" i="5" a="1"/>
  <c r="F147" i="5" s="1"/>
  <c r="Q148" i="5"/>
  <c r="M147" i="5" a="1"/>
  <c r="M147" i="5" s="1"/>
  <c r="I147" i="5" a="1"/>
  <c r="I147" i="5" s="1"/>
  <c r="E147" i="5" a="1"/>
  <c r="E147" i="5" s="1"/>
  <c r="L147" i="5" a="1"/>
  <c r="L147" i="5" s="1"/>
  <c r="H147" i="5" a="1"/>
  <c r="H147" i="5" s="1"/>
  <c r="D147" i="5" a="1"/>
  <c r="D147" i="5" s="1"/>
  <c r="O147" i="5" a="1"/>
  <c r="O147" i="5" s="1"/>
  <c r="K147" i="5" a="1"/>
  <c r="K147" i="5" s="1"/>
  <c r="G147" i="5" a="1"/>
  <c r="G147" i="5" s="1"/>
  <c r="B147" i="5" a="1"/>
  <c r="B147" i="5" s="1"/>
  <c r="L148" i="5" l="1" a="1"/>
  <c r="L148" i="5" s="1"/>
  <c r="H148" i="5" a="1"/>
  <c r="H148" i="5" s="1"/>
  <c r="D148" i="5" a="1"/>
  <c r="D148" i="5" s="1"/>
  <c r="O148" i="5" a="1"/>
  <c r="O148" i="5" s="1"/>
  <c r="K148" i="5" a="1"/>
  <c r="K148" i="5" s="1"/>
  <c r="G148" i="5" a="1"/>
  <c r="G148" i="5" s="1"/>
  <c r="B148" i="5" a="1"/>
  <c r="B148" i="5" s="1"/>
  <c r="Q149" i="5"/>
  <c r="M148" i="5" a="1"/>
  <c r="M148" i="5" s="1"/>
  <c r="I148" i="5" a="1"/>
  <c r="I148" i="5" s="1"/>
  <c r="E148" i="5" a="1"/>
  <c r="E148" i="5" s="1"/>
  <c r="N148" i="5" a="1"/>
  <c r="N148" i="5" s="1"/>
  <c r="J148" i="5" a="1"/>
  <c r="J148" i="5" s="1"/>
  <c r="F148" i="5" a="1"/>
  <c r="F148" i="5" s="1"/>
  <c r="O149" i="5" l="1" a="1"/>
  <c r="O149" i="5" s="1"/>
  <c r="K149" i="5" a="1"/>
  <c r="K149" i="5" s="1"/>
  <c r="G149" i="5" a="1"/>
  <c r="G149" i="5" s="1"/>
  <c r="B149" i="5" a="1"/>
  <c r="B149" i="5" s="1"/>
  <c r="N149" i="5" a="1"/>
  <c r="N149" i="5" s="1"/>
  <c r="J149" i="5" a="1"/>
  <c r="J149" i="5" s="1"/>
  <c r="F149" i="5" a="1"/>
  <c r="F149" i="5" s="1"/>
  <c r="Q150" i="5"/>
  <c r="M149" i="5" a="1"/>
  <c r="M149" i="5" s="1"/>
  <c r="I149" i="5" a="1"/>
  <c r="I149" i="5" s="1"/>
  <c r="E149" i="5" a="1"/>
  <c r="E149" i="5" s="1"/>
  <c r="D149" i="5" a="1"/>
  <c r="D149" i="5" s="1"/>
  <c r="L149" i="5" a="1"/>
  <c r="L149" i="5" s="1"/>
  <c r="H149" i="5" a="1"/>
  <c r="H149" i="5" s="1"/>
  <c r="Q151" i="5" l="1"/>
  <c r="M150" i="5" a="1"/>
  <c r="M150" i="5" s="1"/>
  <c r="I150" i="5" a="1"/>
  <c r="I150" i="5" s="1"/>
  <c r="E150" i="5" a="1"/>
  <c r="E150" i="5" s="1"/>
  <c r="L150" i="5" a="1"/>
  <c r="L150" i="5" s="1"/>
  <c r="H150" i="5" a="1"/>
  <c r="H150" i="5" s="1"/>
  <c r="D150" i="5" a="1"/>
  <c r="D150" i="5" s="1"/>
  <c r="N150" i="5" a="1"/>
  <c r="N150" i="5" s="1"/>
  <c r="J150" i="5" a="1"/>
  <c r="J150" i="5" s="1"/>
  <c r="F150" i="5" a="1"/>
  <c r="F150" i="5" s="1"/>
  <c r="B150" i="5" a="1"/>
  <c r="B150" i="5" s="1"/>
  <c r="O150" i="5" a="1"/>
  <c r="O150" i="5" s="1"/>
  <c r="K150" i="5" a="1"/>
  <c r="K150" i="5" s="1"/>
  <c r="G150" i="5" a="1"/>
  <c r="G150" i="5" s="1"/>
  <c r="L151" i="5" l="1" a="1"/>
  <c r="L151" i="5" s="1"/>
  <c r="H151" i="5" a="1"/>
  <c r="H151" i="5" s="1"/>
  <c r="D151" i="5" a="1"/>
  <c r="D151" i="5" s="1"/>
  <c r="O151" i="5" a="1"/>
  <c r="O151" i="5" s="1"/>
  <c r="K151" i="5" a="1"/>
  <c r="K151" i="5" s="1"/>
  <c r="G151" i="5" a="1"/>
  <c r="G151" i="5" s="1"/>
  <c r="B151" i="5" a="1"/>
  <c r="B151" i="5" s="1"/>
  <c r="N151" i="5" a="1"/>
  <c r="N151" i="5" s="1"/>
  <c r="J151" i="5" a="1"/>
  <c r="J151" i="5" s="1"/>
  <c r="F151" i="5" a="1"/>
  <c r="F151" i="5" s="1"/>
  <c r="I151" i="5" a="1"/>
  <c r="I151" i="5" s="1"/>
  <c r="E151" i="5" a="1"/>
  <c r="E151" i="5" s="1"/>
  <c r="Q152" i="5"/>
  <c r="M151" i="5" a="1"/>
  <c r="M151" i="5" s="1"/>
  <c r="N152" i="5" l="1" a="1"/>
  <c r="N152" i="5" s="1"/>
  <c r="J152" i="5" a="1"/>
  <c r="J152" i="5" s="1"/>
  <c r="F152" i="5" a="1"/>
  <c r="F152" i="5" s="1"/>
  <c r="Q153" i="5"/>
  <c r="M152" i="5" a="1"/>
  <c r="M152" i="5" s="1"/>
  <c r="I152" i="5" a="1"/>
  <c r="I152" i="5" s="1"/>
  <c r="E152" i="5" a="1"/>
  <c r="E152" i="5" s="1"/>
  <c r="O152" i="5" a="1"/>
  <c r="O152" i="5" s="1"/>
  <c r="K152" i="5" a="1"/>
  <c r="K152" i="5" s="1"/>
  <c r="G152" i="5" a="1"/>
  <c r="G152" i="5" s="1"/>
  <c r="B152" i="5" a="1"/>
  <c r="B152" i="5" s="1"/>
  <c r="H152" i="5" a="1"/>
  <c r="H152" i="5" s="1"/>
  <c r="D152" i="5" a="1"/>
  <c r="D152" i="5" s="1"/>
  <c r="L152" i="5" a="1"/>
  <c r="L152" i="5" s="1"/>
  <c r="Q154" i="5" l="1"/>
  <c r="M153" i="5" a="1"/>
  <c r="M153" i="5" s="1"/>
  <c r="I153" i="5" a="1"/>
  <c r="I153" i="5" s="1"/>
  <c r="E153" i="5" a="1"/>
  <c r="E153" i="5" s="1"/>
  <c r="L153" i="5" a="1"/>
  <c r="L153" i="5" s="1"/>
  <c r="H153" i="5" a="1"/>
  <c r="H153" i="5" s="1"/>
  <c r="D153" i="5" a="1"/>
  <c r="D153" i="5" s="1"/>
  <c r="O153" i="5" a="1"/>
  <c r="O153" i="5" s="1"/>
  <c r="K153" i="5" a="1"/>
  <c r="K153" i="5" s="1"/>
  <c r="G153" i="5" a="1"/>
  <c r="G153" i="5" s="1"/>
  <c r="B153" i="5" a="1"/>
  <c r="B153" i="5" s="1"/>
  <c r="N153" i="5" a="1"/>
  <c r="N153" i="5" s="1"/>
  <c r="J153" i="5" a="1"/>
  <c r="J153" i="5" s="1"/>
  <c r="F153" i="5" a="1"/>
  <c r="F153" i="5" s="1"/>
  <c r="O154" i="5" l="1" a="1"/>
  <c r="O154" i="5" s="1"/>
  <c r="K154" i="5" a="1"/>
  <c r="K154" i="5" s="1"/>
  <c r="G154" i="5" a="1"/>
  <c r="G154" i="5" s="1"/>
  <c r="B154" i="5" a="1"/>
  <c r="B154" i="5" s="1"/>
  <c r="N154" i="5" a="1"/>
  <c r="N154" i="5" s="1"/>
  <c r="J154" i="5" a="1"/>
  <c r="J154" i="5" s="1"/>
  <c r="F154" i="5" a="1"/>
  <c r="F154" i="5" s="1"/>
  <c r="L154" i="5" a="1"/>
  <c r="L154" i="5" s="1"/>
  <c r="H154" i="5" a="1"/>
  <c r="H154" i="5" s="1"/>
  <c r="D154" i="5" a="1"/>
  <c r="D154" i="5" s="1"/>
  <c r="Q155" i="5"/>
  <c r="M154" i="5" a="1"/>
  <c r="M154" i="5" s="1"/>
  <c r="I154" i="5" a="1"/>
  <c r="I154" i="5" s="1"/>
  <c r="E154" i="5" a="1"/>
  <c r="E154" i="5" s="1"/>
  <c r="N155" i="5" l="1" a="1"/>
  <c r="N155" i="5" s="1"/>
  <c r="J155" i="5" a="1"/>
  <c r="J155" i="5" s="1"/>
  <c r="F155" i="5" a="1"/>
  <c r="F155" i="5" s="1"/>
  <c r="Q156" i="5"/>
  <c r="M155" i="5" a="1"/>
  <c r="M155" i="5" s="1"/>
  <c r="I155" i="5" a="1"/>
  <c r="I155" i="5" s="1"/>
  <c r="E155" i="5" a="1"/>
  <c r="E155" i="5" s="1"/>
  <c r="L155" i="5" a="1"/>
  <c r="L155" i="5" s="1"/>
  <c r="H155" i="5" a="1"/>
  <c r="H155" i="5" s="1"/>
  <c r="D155" i="5" a="1"/>
  <c r="D155" i="5" s="1"/>
  <c r="B155" i="5" a="1"/>
  <c r="B155" i="5" s="1"/>
  <c r="O155" i="5" a="1"/>
  <c r="O155" i="5" s="1"/>
  <c r="K155" i="5" a="1"/>
  <c r="K155" i="5" s="1"/>
  <c r="G155" i="5" a="1"/>
  <c r="G155" i="5" s="1"/>
  <c r="L156" i="5" l="1" a="1"/>
  <c r="L156" i="5" s="1"/>
  <c r="H156" i="5" a="1"/>
  <c r="H156" i="5" s="1"/>
  <c r="D156" i="5" a="1"/>
  <c r="D156" i="5" s="1"/>
  <c r="O156" i="5" a="1"/>
  <c r="O156" i="5" s="1"/>
  <c r="K156" i="5" a="1"/>
  <c r="K156" i="5" s="1"/>
  <c r="G156" i="5" a="1"/>
  <c r="G156" i="5" s="1"/>
  <c r="B156" i="5" a="1"/>
  <c r="B156" i="5" s="1"/>
  <c r="Q157" i="5"/>
  <c r="M156" i="5" a="1"/>
  <c r="M156" i="5" s="1"/>
  <c r="I156" i="5" a="1"/>
  <c r="I156" i="5" s="1"/>
  <c r="E156" i="5" a="1"/>
  <c r="E156" i="5" s="1"/>
  <c r="N156" i="5" a="1"/>
  <c r="N156" i="5" s="1"/>
  <c r="J156" i="5" a="1"/>
  <c r="J156" i="5" s="1"/>
  <c r="F156" i="5" a="1"/>
  <c r="F156" i="5" s="1"/>
  <c r="O157" i="5" l="1" a="1"/>
  <c r="O157" i="5" s="1"/>
  <c r="K157" i="5" a="1"/>
  <c r="K157" i="5" s="1"/>
  <c r="G157" i="5" a="1"/>
  <c r="G157" i="5" s="1"/>
  <c r="B157" i="5" a="1"/>
  <c r="B157" i="5" s="1"/>
  <c r="N157" i="5" a="1"/>
  <c r="N157" i="5" s="1"/>
  <c r="J157" i="5" a="1"/>
  <c r="J157" i="5" s="1"/>
  <c r="F157" i="5" a="1"/>
  <c r="F157" i="5" s="1"/>
  <c r="Q158" i="5"/>
  <c r="M157" i="5" a="1"/>
  <c r="M157" i="5" s="1"/>
  <c r="I157" i="5" a="1"/>
  <c r="I157" i="5" s="1"/>
  <c r="E157" i="5" a="1"/>
  <c r="E157" i="5" s="1"/>
  <c r="H157" i="5" a="1"/>
  <c r="H157" i="5" s="1"/>
  <c r="D157" i="5" a="1"/>
  <c r="D157" i="5" s="1"/>
  <c r="L157" i="5" a="1"/>
  <c r="L157" i="5" s="1"/>
  <c r="Q159" i="5" l="1"/>
  <c r="M158" i="5" a="1"/>
  <c r="M158" i="5" s="1"/>
  <c r="I158" i="5" a="1"/>
  <c r="I158" i="5" s="1"/>
  <c r="E158" i="5" a="1"/>
  <c r="E158" i="5" s="1"/>
  <c r="L158" i="5" a="1"/>
  <c r="L158" i="5" s="1"/>
  <c r="H158" i="5" a="1"/>
  <c r="H158" i="5" s="1"/>
  <c r="D158" i="5" a="1"/>
  <c r="D158" i="5" s="1"/>
  <c r="N158" i="5" a="1"/>
  <c r="N158" i="5" s="1"/>
  <c r="J158" i="5" a="1"/>
  <c r="J158" i="5" s="1"/>
  <c r="F158" i="5" a="1"/>
  <c r="F158" i="5" s="1"/>
  <c r="G158" i="5" a="1"/>
  <c r="G158" i="5" s="1"/>
  <c r="B158" i="5" a="1"/>
  <c r="B158" i="5" s="1"/>
  <c r="O158" i="5" a="1"/>
  <c r="O158" i="5" s="1"/>
  <c r="K158" i="5" a="1"/>
  <c r="K158" i="5" s="1"/>
  <c r="L159" i="5" l="1" a="1"/>
  <c r="L159" i="5" s="1"/>
  <c r="H159" i="5" a="1"/>
  <c r="H159" i="5" s="1"/>
  <c r="D159" i="5" a="1"/>
  <c r="D159" i="5" s="1"/>
  <c r="O159" i="5" a="1"/>
  <c r="O159" i="5" s="1"/>
  <c r="K159" i="5" a="1"/>
  <c r="K159" i="5" s="1"/>
  <c r="G159" i="5" a="1"/>
  <c r="G159" i="5" s="1"/>
  <c r="B159" i="5" a="1"/>
  <c r="B159" i="5" s="1"/>
  <c r="N159" i="5" a="1"/>
  <c r="N159" i="5" s="1"/>
  <c r="J159" i="5" a="1"/>
  <c r="J159" i="5" s="1"/>
  <c r="F159" i="5" a="1"/>
  <c r="F159" i="5" s="1"/>
  <c r="Q160" i="5"/>
  <c r="M159" i="5" a="1"/>
  <c r="M159" i="5" s="1"/>
  <c r="I159" i="5" a="1"/>
  <c r="I159" i="5" s="1"/>
  <c r="E159" i="5" a="1"/>
  <c r="E159" i="5" s="1"/>
  <c r="N160" i="5" l="1" a="1"/>
  <c r="N160" i="5" s="1"/>
  <c r="J160" i="5" a="1"/>
  <c r="J160" i="5" s="1"/>
  <c r="F160" i="5" a="1"/>
  <c r="F160" i="5" s="1"/>
  <c r="Q161" i="5"/>
  <c r="M160" i="5" a="1"/>
  <c r="M160" i="5" s="1"/>
  <c r="I160" i="5" a="1"/>
  <c r="I160" i="5" s="1"/>
  <c r="E160" i="5" a="1"/>
  <c r="E160" i="5" s="1"/>
  <c r="O160" i="5" a="1"/>
  <c r="O160" i="5" s="1"/>
  <c r="K160" i="5" a="1"/>
  <c r="K160" i="5" s="1"/>
  <c r="G160" i="5" a="1"/>
  <c r="G160" i="5" s="1"/>
  <c r="B160" i="5" a="1"/>
  <c r="B160" i="5" s="1"/>
  <c r="L160" i="5" a="1"/>
  <c r="L160" i="5" s="1"/>
  <c r="H160" i="5" a="1"/>
  <c r="H160" i="5" s="1"/>
  <c r="D160" i="5" a="1"/>
  <c r="D160" i="5" s="1"/>
  <c r="Q162" i="5" l="1"/>
  <c r="M161" i="5" a="1"/>
  <c r="M161" i="5" s="1"/>
  <c r="I161" i="5" a="1"/>
  <c r="I161" i="5" s="1"/>
  <c r="E161" i="5" a="1"/>
  <c r="E161" i="5" s="1"/>
  <c r="L161" i="5" a="1"/>
  <c r="L161" i="5" s="1"/>
  <c r="H161" i="5" a="1"/>
  <c r="H161" i="5" s="1"/>
  <c r="D161" i="5" a="1"/>
  <c r="D161" i="5" s="1"/>
  <c r="O161" i="5" a="1"/>
  <c r="O161" i="5" s="1"/>
  <c r="K161" i="5" a="1"/>
  <c r="K161" i="5" s="1"/>
  <c r="G161" i="5" a="1"/>
  <c r="G161" i="5" s="1"/>
  <c r="B161" i="5" a="1"/>
  <c r="B161" i="5" s="1"/>
  <c r="N161" i="5" a="1"/>
  <c r="N161" i="5" s="1"/>
  <c r="J161" i="5" a="1"/>
  <c r="J161" i="5" s="1"/>
  <c r="F161" i="5" a="1"/>
  <c r="F161" i="5" s="1"/>
  <c r="O162" i="5" l="1" a="1"/>
  <c r="O162" i="5" s="1"/>
  <c r="K162" i="5" a="1"/>
  <c r="K162" i="5" s="1"/>
  <c r="G162" i="5" a="1"/>
  <c r="G162" i="5" s="1"/>
  <c r="B162" i="5" a="1"/>
  <c r="B162" i="5" s="1"/>
  <c r="N162" i="5" a="1"/>
  <c r="N162" i="5" s="1"/>
  <c r="J162" i="5" a="1"/>
  <c r="J162" i="5" s="1"/>
  <c r="F162" i="5" a="1"/>
  <c r="F162" i="5" s="1"/>
  <c r="L162" i="5" a="1"/>
  <c r="L162" i="5" s="1"/>
  <c r="H162" i="5" a="1"/>
  <c r="H162" i="5" s="1"/>
  <c r="D162" i="5" a="1"/>
  <c r="D162" i="5" s="1"/>
  <c r="Q163" i="5"/>
  <c r="M162" i="5" a="1"/>
  <c r="M162" i="5" s="1"/>
  <c r="I162" i="5" a="1"/>
  <c r="I162" i="5" s="1"/>
  <c r="E162" i="5" a="1"/>
  <c r="E162" i="5" s="1"/>
  <c r="N163" i="5" l="1" a="1"/>
  <c r="N163" i="5" s="1"/>
  <c r="J163" i="5" a="1"/>
  <c r="J163" i="5" s="1"/>
  <c r="F163" i="5" a="1"/>
  <c r="F163" i="5" s="1"/>
  <c r="Q164" i="5"/>
  <c r="M163" i="5" a="1"/>
  <c r="M163" i="5" s="1"/>
  <c r="I163" i="5" a="1"/>
  <c r="I163" i="5" s="1"/>
  <c r="E163" i="5" a="1"/>
  <c r="E163" i="5" s="1"/>
  <c r="L163" i="5" a="1"/>
  <c r="L163" i="5" s="1"/>
  <c r="H163" i="5" a="1"/>
  <c r="H163" i="5" s="1"/>
  <c r="D163" i="5" a="1"/>
  <c r="D163" i="5" s="1"/>
  <c r="G163" i="5" a="1"/>
  <c r="G163" i="5" s="1"/>
  <c r="B163" i="5" a="1"/>
  <c r="B163" i="5" s="1"/>
  <c r="O163" i="5" a="1"/>
  <c r="O163" i="5" s="1"/>
  <c r="K163" i="5" a="1"/>
  <c r="K163" i="5" s="1"/>
  <c r="L164" i="5" l="1" a="1"/>
  <c r="L164" i="5" s="1"/>
  <c r="H164" i="5" a="1"/>
  <c r="H164" i="5" s="1"/>
  <c r="D164" i="5" a="1"/>
  <c r="D164" i="5" s="1"/>
  <c r="O164" i="5" a="1"/>
  <c r="O164" i="5" s="1"/>
  <c r="K164" i="5" a="1"/>
  <c r="K164" i="5" s="1"/>
  <c r="G164" i="5" a="1"/>
  <c r="G164" i="5" s="1"/>
  <c r="B164" i="5" a="1"/>
  <c r="B164" i="5" s="1"/>
  <c r="Q165" i="5"/>
  <c r="M164" i="5" a="1"/>
  <c r="M164" i="5" s="1"/>
  <c r="I164" i="5" a="1"/>
  <c r="I164" i="5" s="1"/>
  <c r="E164" i="5" a="1"/>
  <c r="E164" i="5" s="1"/>
  <c r="F164" i="5" a="1"/>
  <c r="F164" i="5" s="1"/>
  <c r="N164" i="5" a="1"/>
  <c r="N164" i="5" s="1"/>
  <c r="J164" i="5" a="1"/>
  <c r="J164" i="5" s="1"/>
  <c r="O165" i="5" l="1" a="1"/>
  <c r="O165" i="5" s="1"/>
  <c r="K165" i="5" a="1"/>
  <c r="K165" i="5" s="1"/>
  <c r="G165" i="5" a="1"/>
  <c r="G165" i="5" s="1"/>
  <c r="B165" i="5" a="1"/>
  <c r="B165" i="5" s="1"/>
  <c r="N165" i="5" a="1"/>
  <c r="N165" i="5" s="1"/>
  <c r="J165" i="5" a="1"/>
  <c r="J165" i="5" s="1"/>
  <c r="F165" i="5" a="1"/>
  <c r="F165" i="5" s="1"/>
  <c r="Q166" i="5"/>
  <c r="M165" i="5" a="1"/>
  <c r="M165" i="5" s="1"/>
  <c r="I165" i="5" a="1"/>
  <c r="I165" i="5" s="1"/>
  <c r="E165" i="5" a="1"/>
  <c r="E165" i="5" s="1"/>
  <c r="L165" i="5" a="1"/>
  <c r="L165" i="5" s="1"/>
  <c r="H165" i="5" a="1"/>
  <c r="H165" i="5" s="1"/>
  <c r="D165" i="5" a="1"/>
  <c r="D165" i="5" s="1"/>
  <c r="Q167" i="5" l="1"/>
  <c r="M166" i="5" a="1"/>
  <c r="M166" i="5" s="1"/>
  <c r="I166" i="5" a="1"/>
  <c r="I166" i="5" s="1"/>
  <c r="E166" i="5" a="1"/>
  <c r="E166" i="5" s="1"/>
  <c r="L166" i="5" a="1"/>
  <c r="L166" i="5" s="1"/>
  <c r="H166" i="5" a="1"/>
  <c r="H166" i="5" s="1"/>
  <c r="D166" i="5" a="1"/>
  <c r="D166" i="5" s="1"/>
  <c r="N166" i="5" a="1"/>
  <c r="N166" i="5" s="1"/>
  <c r="J166" i="5" a="1"/>
  <c r="J166" i="5" s="1"/>
  <c r="F166" i="5" a="1"/>
  <c r="F166" i="5" s="1"/>
  <c r="K166" i="5" a="1"/>
  <c r="K166" i="5" s="1"/>
  <c r="G166" i="5" a="1"/>
  <c r="G166" i="5" s="1"/>
  <c r="B166" i="5" a="1"/>
  <c r="B166" i="5" s="1"/>
  <c r="O166" i="5" a="1"/>
  <c r="O166" i="5" s="1"/>
  <c r="L167" i="5" l="1" a="1"/>
  <c r="L167" i="5" s="1"/>
  <c r="H167" i="5" a="1"/>
  <c r="H167" i="5" s="1"/>
  <c r="D167" i="5" a="1"/>
  <c r="D167" i="5" s="1"/>
  <c r="O167" i="5" a="1"/>
  <c r="O167" i="5" s="1"/>
  <c r="K167" i="5" a="1"/>
  <c r="K167" i="5" s="1"/>
  <c r="G167" i="5" a="1"/>
  <c r="G167" i="5" s="1"/>
  <c r="B167" i="5" a="1"/>
  <c r="B167" i="5" s="1"/>
  <c r="N167" i="5" a="1"/>
  <c r="N167" i="5" s="1"/>
  <c r="J167" i="5" a="1"/>
  <c r="J167" i="5" s="1"/>
  <c r="F167" i="5" a="1"/>
  <c r="F167" i="5" s="1"/>
  <c r="Q168" i="5"/>
  <c r="M167" i="5" a="1"/>
  <c r="M167" i="5" s="1"/>
  <c r="I167" i="5" a="1"/>
  <c r="I167" i="5" s="1"/>
  <c r="E167" i="5" a="1"/>
  <c r="E167" i="5" s="1"/>
  <c r="N168" i="5" l="1" a="1"/>
  <c r="N168" i="5" s="1"/>
  <c r="J168" i="5" a="1"/>
  <c r="J168" i="5" s="1"/>
  <c r="F168" i="5" a="1"/>
  <c r="F168" i="5" s="1"/>
  <c r="Q169" i="5"/>
  <c r="M168" i="5" a="1"/>
  <c r="M168" i="5" s="1"/>
  <c r="I168" i="5" a="1"/>
  <c r="I168" i="5" s="1"/>
  <c r="E168" i="5" a="1"/>
  <c r="E168" i="5" s="1"/>
  <c r="O168" i="5" a="1"/>
  <c r="O168" i="5" s="1"/>
  <c r="K168" i="5" a="1"/>
  <c r="K168" i="5" s="1"/>
  <c r="G168" i="5" a="1"/>
  <c r="G168" i="5" s="1"/>
  <c r="B168" i="5" a="1"/>
  <c r="B168" i="5" s="1"/>
  <c r="L168" i="5" a="1"/>
  <c r="L168" i="5" s="1"/>
  <c r="H168" i="5" a="1"/>
  <c r="H168" i="5" s="1"/>
  <c r="D168" i="5" a="1"/>
  <c r="D168" i="5" s="1"/>
  <c r="Q170" i="5" l="1"/>
  <c r="M169" i="5" a="1"/>
  <c r="M169" i="5" s="1"/>
  <c r="I169" i="5" a="1"/>
  <c r="I169" i="5" s="1"/>
  <c r="E169" i="5" a="1"/>
  <c r="E169" i="5" s="1"/>
  <c r="L169" i="5" a="1"/>
  <c r="L169" i="5" s="1"/>
  <c r="H169" i="5" a="1"/>
  <c r="H169" i="5" s="1"/>
  <c r="D169" i="5" a="1"/>
  <c r="D169" i="5" s="1"/>
  <c r="O169" i="5" a="1"/>
  <c r="O169" i="5" s="1"/>
  <c r="K169" i="5" a="1"/>
  <c r="K169" i="5" s="1"/>
  <c r="G169" i="5" a="1"/>
  <c r="G169" i="5" s="1"/>
  <c r="B169" i="5" a="1"/>
  <c r="B169" i="5" s="1"/>
  <c r="F169" i="5" a="1"/>
  <c r="F169" i="5" s="1"/>
  <c r="N169" i="5" a="1"/>
  <c r="N169" i="5" s="1"/>
  <c r="J169" i="5" a="1"/>
  <c r="J169" i="5" s="1"/>
  <c r="O170" i="5" l="1" a="1"/>
  <c r="O170" i="5" s="1"/>
  <c r="K170" i="5" a="1"/>
  <c r="K170" i="5" s="1"/>
  <c r="G170" i="5" a="1"/>
  <c r="G170" i="5" s="1"/>
  <c r="B170" i="5" a="1"/>
  <c r="B170" i="5" s="1"/>
  <c r="N170" i="5" a="1"/>
  <c r="N170" i="5" s="1"/>
  <c r="J170" i="5" a="1"/>
  <c r="J170" i="5" s="1"/>
  <c r="F170" i="5" a="1"/>
  <c r="F170" i="5" s="1"/>
  <c r="L170" i="5" a="1"/>
  <c r="L170" i="5" s="1"/>
  <c r="H170" i="5" a="1"/>
  <c r="H170" i="5" s="1"/>
  <c r="D170" i="5" a="1"/>
  <c r="D170" i="5" s="1"/>
  <c r="E170" i="5" a="1"/>
  <c r="E170" i="5" s="1"/>
  <c r="Q171" i="5"/>
  <c r="M170" i="5" a="1"/>
  <c r="M170" i="5" s="1"/>
  <c r="I170" i="5" a="1"/>
  <c r="I170" i="5" s="1"/>
  <c r="N171" i="5" l="1" a="1"/>
  <c r="N171" i="5" s="1"/>
  <c r="J171" i="5" a="1"/>
  <c r="J171" i="5" s="1"/>
  <c r="F171" i="5" a="1"/>
  <c r="F171" i="5" s="1"/>
  <c r="Q172" i="5"/>
  <c r="M171" i="5" a="1"/>
  <c r="M171" i="5" s="1"/>
  <c r="I171" i="5" a="1"/>
  <c r="I171" i="5" s="1"/>
  <c r="E171" i="5" a="1"/>
  <c r="E171" i="5" s="1"/>
  <c r="L171" i="5" a="1"/>
  <c r="L171" i="5" s="1"/>
  <c r="H171" i="5" a="1"/>
  <c r="H171" i="5" s="1"/>
  <c r="D171" i="5" a="1"/>
  <c r="D171" i="5" s="1"/>
  <c r="K171" i="5" a="1"/>
  <c r="K171" i="5" s="1"/>
  <c r="G171" i="5" a="1"/>
  <c r="G171" i="5" s="1"/>
  <c r="B171" i="5" a="1"/>
  <c r="B171" i="5" s="1"/>
  <c r="O171" i="5" a="1"/>
  <c r="O171" i="5" s="1"/>
  <c r="L172" i="5" l="1" a="1"/>
  <c r="L172" i="5" s="1"/>
  <c r="H172" i="5" a="1"/>
  <c r="H172" i="5" s="1"/>
  <c r="D172" i="5" a="1"/>
  <c r="D172" i="5" s="1"/>
  <c r="O172" i="5" a="1"/>
  <c r="O172" i="5" s="1"/>
  <c r="K172" i="5" a="1"/>
  <c r="K172" i="5" s="1"/>
  <c r="G172" i="5" a="1"/>
  <c r="G172" i="5" s="1"/>
  <c r="B172" i="5" a="1"/>
  <c r="B172" i="5" s="1"/>
  <c r="Q173" i="5"/>
  <c r="M172" i="5" a="1"/>
  <c r="M172" i="5" s="1"/>
  <c r="I172" i="5" a="1"/>
  <c r="I172" i="5" s="1"/>
  <c r="E172" i="5" a="1"/>
  <c r="E172" i="5" s="1"/>
  <c r="J172" i="5" a="1"/>
  <c r="J172" i="5" s="1"/>
  <c r="F172" i="5" a="1"/>
  <c r="F172" i="5" s="1"/>
  <c r="N172" i="5" a="1"/>
  <c r="N172" i="5" s="1"/>
  <c r="O173" i="5" l="1" a="1"/>
  <c r="O173" i="5" s="1"/>
  <c r="K173" i="5" a="1"/>
  <c r="K173" i="5" s="1"/>
  <c r="G173" i="5" a="1"/>
  <c r="G173" i="5" s="1"/>
  <c r="B173" i="5" a="1"/>
  <c r="B173" i="5" s="1"/>
  <c r="N173" i="5" a="1"/>
  <c r="N173" i="5" s="1"/>
  <c r="J173" i="5" a="1"/>
  <c r="J173" i="5" s="1"/>
  <c r="F173" i="5" a="1"/>
  <c r="F173" i="5" s="1"/>
  <c r="Q174" i="5"/>
  <c r="M173" i="5" a="1"/>
  <c r="M173" i="5" s="1"/>
  <c r="I173" i="5" a="1"/>
  <c r="I173" i="5" s="1"/>
  <c r="E173" i="5" a="1"/>
  <c r="E173" i="5" s="1"/>
  <c r="L173" i="5" a="1"/>
  <c r="L173" i="5" s="1"/>
  <c r="H173" i="5" a="1"/>
  <c r="H173" i="5" s="1"/>
  <c r="D173" i="5" a="1"/>
  <c r="D173" i="5" s="1"/>
  <c r="Q175" i="5" l="1"/>
  <c r="M174" i="5" a="1"/>
  <c r="M174" i="5" s="1"/>
  <c r="I174" i="5" a="1"/>
  <c r="I174" i="5" s="1"/>
  <c r="E174" i="5" a="1"/>
  <c r="E174" i="5" s="1"/>
  <c r="L174" i="5" a="1"/>
  <c r="L174" i="5" s="1"/>
  <c r="H174" i="5" a="1"/>
  <c r="H174" i="5" s="1"/>
  <c r="D174" i="5" a="1"/>
  <c r="D174" i="5" s="1"/>
  <c r="N174" i="5" a="1"/>
  <c r="N174" i="5" s="1"/>
  <c r="J174" i="5" a="1"/>
  <c r="J174" i="5" s="1"/>
  <c r="F174" i="5" a="1"/>
  <c r="F174" i="5" s="1"/>
  <c r="O174" i="5" a="1"/>
  <c r="O174" i="5" s="1"/>
  <c r="K174" i="5" a="1"/>
  <c r="K174" i="5" s="1"/>
  <c r="G174" i="5" a="1"/>
  <c r="G174" i="5" s="1"/>
  <c r="B174" i="5" a="1"/>
  <c r="B174" i="5" s="1"/>
  <c r="L175" i="5" l="1" a="1"/>
  <c r="L175" i="5" s="1"/>
  <c r="H175" i="5" a="1"/>
  <c r="H175" i="5" s="1"/>
  <c r="D175" i="5" a="1"/>
  <c r="D175" i="5" s="1"/>
  <c r="O175" i="5" a="1"/>
  <c r="O175" i="5" s="1"/>
  <c r="K175" i="5" a="1"/>
  <c r="K175" i="5" s="1"/>
  <c r="G175" i="5" a="1"/>
  <c r="G175" i="5" s="1"/>
  <c r="B175" i="5" a="1"/>
  <c r="B175" i="5" s="1"/>
  <c r="N175" i="5" a="1"/>
  <c r="N175" i="5" s="1"/>
  <c r="J175" i="5" a="1"/>
  <c r="J175" i="5" s="1"/>
  <c r="F175" i="5" a="1"/>
  <c r="F175" i="5" s="1"/>
  <c r="E175" i="5" a="1"/>
  <c r="E175" i="5" s="1"/>
  <c r="Q176" i="5"/>
  <c r="M175" i="5" a="1"/>
  <c r="M175" i="5" s="1"/>
  <c r="I175" i="5" a="1"/>
  <c r="I175" i="5" s="1"/>
  <c r="N176" i="5" l="1" a="1"/>
  <c r="N176" i="5" s="1"/>
  <c r="J176" i="5" a="1"/>
  <c r="J176" i="5" s="1"/>
  <c r="F176" i="5" a="1"/>
  <c r="F176" i="5" s="1"/>
  <c r="Q177" i="5"/>
  <c r="M176" i="5" a="1"/>
  <c r="M176" i="5" s="1"/>
  <c r="I176" i="5" a="1"/>
  <c r="I176" i="5" s="1"/>
  <c r="E176" i="5" a="1"/>
  <c r="E176" i="5" s="1"/>
  <c r="O176" i="5" a="1"/>
  <c r="O176" i="5" s="1"/>
  <c r="K176" i="5" a="1"/>
  <c r="K176" i="5" s="1"/>
  <c r="G176" i="5" a="1"/>
  <c r="G176" i="5" s="1"/>
  <c r="B176" i="5" a="1"/>
  <c r="B176" i="5" s="1"/>
  <c r="D176" i="5" a="1"/>
  <c r="D176" i="5" s="1"/>
  <c r="L176" i="5" a="1"/>
  <c r="L176" i="5" s="1"/>
  <c r="H176" i="5" a="1"/>
  <c r="H176" i="5" s="1"/>
  <c r="Q178" i="5" l="1"/>
  <c r="M177" i="5" a="1"/>
  <c r="M177" i="5" s="1"/>
  <c r="I177" i="5" a="1"/>
  <c r="I177" i="5" s="1"/>
  <c r="E177" i="5" a="1"/>
  <c r="E177" i="5" s="1"/>
  <c r="L177" i="5" a="1"/>
  <c r="L177" i="5" s="1"/>
  <c r="H177" i="5" a="1"/>
  <c r="H177" i="5" s="1"/>
  <c r="D177" i="5" a="1"/>
  <c r="D177" i="5" s="1"/>
  <c r="O177" i="5" a="1"/>
  <c r="O177" i="5" s="1"/>
  <c r="K177" i="5" a="1"/>
  <c r="K177" i="5" s="1"/>
  <c r="G177" i="5" a="1"/>
  <c r="G177" i="5" s="1"/>
  <c r="B177" i="5" a="1"/>
  <c r="B177" i="5" s="1"/>
  <c r="J177" i="5" a="1"/>
  <c r="J177" i="5" s="1"/>
  <c r="F177" i="5" a="1"/>
  <c r="F177" i="5" s="1"/>
  <c r="N177" i="5" a="1"/>
  <c r="N177" i="5" s="1"/>
  <c r="O178" i="5" l="1" a="1"/>
  <c r="O178" i="5" s="1"/>
  <c r="K178" i="5" a="1"/>
  <c r="K178" i="5" s="1"/>
  <c r="G178" i="5" a="1"/>
  <c r="G178" i="5" s="1"/>
  <c r="B178" i="5" a="1"/>
  <c r="B178" i="5" s="1"/>
  <c r="N178" i="5" a="1"/>
  <c r="N178" i="5" s="1"/>
  <c r="J178" i="5" a="1"/>
  <c r="J178" i="5" s="1"/>
  <c r="F178" i="5" a="1"/>
  <c r="F178" i="5" s="1"/>
  <c r="L178" i="5" a="1"/>
  <c r="L178" i="5" s="1"/>
  <c r="H178" i="5" a="1"/>
  <c r="H178" i="5" s="1"/>
  <c r="D178" i="5" a="1"/>
  <c r="D178" i="5" s="1"/>
  <c r="I178" i="5" a="1"/>
  <c r="I178" i="5" s="1"/>
  <c r="E178" i="5" a="1"/>
  <c r="E178" i="5" s="1"/>
  <c r="Q179" i="5"/>
  <c r="M178" i="5" a="1"/>
  <c r="M178" i="5" s="1"/>
  <c r="N179" i="5" l="1" a="1"/>
  <c r="N179" i="5" s="1"/>
  <c r="J179" i="5" a="1"/>
  <c r="J179" i="5" s="1"/>
  <c r="F179" i="5" a="1"/>
  <c r="F179" i="5" s="1"/>
  <c r="Q180" i="5"/>
  <c r="M179" i="5" a="1"/>
  <c r="M179" i="5" s="1"/>
  <c r="I179" i="5" a="1"/>
  <c r="I179" i="5" s="1"/>
  <c r="E179" i="5" a="1"/>
  <c r="E179" i="5" s="1"/>
  <c r="L179" i="5" a="1"/>
  <c r="L179" i="5" s="1"/>
  <c r="H179" i="5" a="1"/>
  <c r="H179" i="5" s="1"/>
  <c r="D179" i="5" a="1"/>
  <c r="D179" i="5" s="1"/>
  <c r="O179" i="5" a="1"/>
  <c r="O179" i="5" s="1"/>
  <c r="K179" i="5" a="1"/>
  <c r="K179" i="5" s="1"/>
  <c r="G179" i="5" a="1"/>
  <c r="G179" i="5" s="1"/>
  <c r="B179" i="5" a="1"/>
  <c r="B179" i="5" s="1"/>
  <c r="L180" i="5" l="1" a="1"/>
  <c r="L180" i="5" s="1"/>
  <c r="H180" i="5" a="1"/>
  <c r="H180" i="5" s="1"/>
  <c r="D180" i="5" a="1"/>
  <c r="D180" i="5" s="1"/>
  <c r="O180" i="5" a="1"/>
  <c r="O180" i="5" s="1"/>
  <c r="K180" i="5" a="1"/>
  <c r="K180" i="5" s="1"/>
  <c r="G180" i="5" a="1"/>
  <c r="G180" i="5" s="1"/>
  <c r="B180" i="5" a="1"/>
  <c r="B180" i="5" s="1"/>
  <c r="Q181" i="5"/>
  <c r="M180" i="5" a="1"/>
  <c r="M180" i="5" s="1"/>
  <c r="I180" i="5" a="1"/>
  <c r="I180" i="5" s="1"/>
  <c r="E180" i="5" a="1"/>
  <c r="E180" i="5" s="1"/>
  <c r="N180" i="5" a="1"/>
  <c r="N180" i="5" s="1"/>
  <c r="J180" i="5" a="1"/>
  <c r="J180" i="5" s="1"/>
  <c r="F180" i="5" a="1"/>
  <c r="F180" i="5" s="1"/>
  <c r="O181" i="5" l="1" a="1"/>
  <c r="O181" i="5" s="1"/>
  <c r="K181" i="5" a="1"/>
  <c r="K181" i="5" s="1"/>
  <c r="G181" i="5" a="1"/>
  <c r="G181" i="5" s="1"/>
  <c r="B181" i="5" a="1"/>
  <c r="B181" i="5" s="1"/>
  <c r="N181" i="5" a="1"/>
  <c r="N181" i="5" s="1"/>
  <c r="J181" i="5" a="1"/>
  <c r="J181" i="5" s="1"/>
  <c r="F181" i="5" a="1"/>
  <c r="F181" i="5" s="1"/>
  <c r="Q182" i="5"/>
  <c r="M181" i="5" a="1"/>
  <c r="M181" i="5" s="1"/>
  <c r="I181" i="5" a="1"/>
  <c r="I181" i="5" s="1"/>
  <c r="E181" i="5" a="1"/>
  <c r="E181" i="5" s="1"/>
  <c r="D181" i="5" a="1"/>
  <c r="D181" i="5" s="1"/>
  <c r="L181" i="5" a="1"/>
  <c r="L181" i="5" s="1"/>
  <c r="H181" i="5" a="1"/>
  <c r="H181" i="5" s="1"/>
  <c r="Q183" i="5" l="1"/>
  <c r="M182" i="5" a="1"/>
  <c r="M182" i="5" s="1"/>
  <c r="I182" i="5" a="1"/>
  <c r="I182" i="5" s="1"/>
  <c r="E182" i="5" a="1"/>
  <c r="E182" i="5" s="1"/>
  <c r="L182" i="5" a="1"/>
  <c r="L182" i="5" s="1"/>
  <c r="H182" i="5" a="1"/>
  <c r="H182" i="5" s="1"/>
  <c r="D182" i="5" a="1"/>
  <c r="D182" i="5" s="1"/>
  <c r="N182" i="5" a="1"/>
  <c r="N182" i="5" s="1"/>
  <c r="J182" i="5" a="1"/>
  <c r="J182" i="5" s="1"/>
  <c r="F182" i="5" a="1"/>
  <c r="F182" i="5" s="1"/>
  <c r="B182" i="5" a="1"/>
  <c r="B182" i="5" s="1"/>
  <c r="O182" i="5" a="1"/>
  <c r="O182" i="5" s="1"/>
  <c r="K182" i="5" a="1"/>
  <c r="K182" i="5" s="1"/>
  <c r="G182" i="5" a="1"/>
  <c r="G182" i="5" s="1"/>
  <c r="L183" i="5" l="1" a="1"/>
  <c r="L183" i="5" s="1"/>
  <c r="H183" i="5" a="1"/>
  <c r="H183" i="5" s="1"/>
  <c r="D183" i="5" a="1"/>
  <c r="D183" i="5" s="1"/>
  <c r="O183" i="5" a="1"/>
  <c r="O183" i="5" s="1"/>
  <c r="K183" i="5" a="1"/>
  <c r="K183" i="5" s="1"/>
  <c r="G183" i="5" a="1"/>
  <c r="G183" i="5" s="1"/>
  <c r="B183" i="5" a="1"/>
  <c r="B183" i="5" s="1"/>
  <c r="N183" i="5" a="1"/>
  <c r="N183" i="5" s="1"/>
  <c r="J183" i="5" a="1"/>
  <c r="J183" i="5" s="1"/>
  <c r="F183" i="5" a="1"/>
  <c r="F183" i="5" s="1"/>
  <c r="I183" i="5" a="1"/>
  <c r="I183" i="5" s="1"/>
  <c r="E183" i="5" a="1"/>
  <c r="E183" i="5" s="1"/>
  <c r="M183" i="5" a="1"/>
  <c r="M183" i="5" s="1"/>
  <c r="Q184" i="5"/>
  <c r="N184" i="5" l="1" a="1"/>
  <c r="N184" i="5" s="1"/>
  <c r="J184" i="5" a="1"/>
  <c r="J184" i="5" s="1"/>
  <c r="F184" i="5" a="1"/>
  <c r="F184" i="5" s="1"/>
  <c r="Q185" i="5"/>
  <c r="M184" i="5" a="1"/>
  <c r="M184" i="5" s="1"/>
  <c r="I184" i="5" a="1"/>
  <c r="I184" i="5" s="1"/>
  <c r="E184" i="5" a="1"/>
  <c r="E184" i="5" s="1"/>
  <c r="O184" i="5" a="1"/>
  <c r="O184" i="5" s="1"/>
  <c r="K184" i="5" a="1"/>
  <c r="K184" i="5" s="1"/>
  <c r="G184" i="5" a="1"/>
  <c r="G184" i="5" s="1"/>
  <c r="B184" i="5" a="1"/>
  <c r="B184" i="5" s="1"/>
  <c r="H184" i="5" a="1"/>
  <c r="H184" i="5" s="1"/>
  <c r="D184" i="5" a="1"/>
  <c r="D184" i="5" s="1"/>
  <c r="L184" i="5" a="1"/>
  <c r="L184" i="5" s="1"/>
  <c r="Q186" i="5" l="1"/>
  <c r="M185" i="5" a="1"/>
  <c r="M185" i="5" s="1"/>
  <c r="I185" i="5" a="1"/>
  <c r="I185" i="5" s="1"/>
  <c r="E185" i="5" a="1"/>
  <c r="E185" i="5" s="1"/>
  <c r="L185" i="5" a="1"/>
  <c r="L185" i="5" s="1"/>
  <c r="H185" i="5" a="1"/>
  <c r="H185" i="5" s="1"/>
  <c r="D185" i="5" a="1"/>
  <c r="D185" i="5" s="1"/>
  <c r="O185" i="5" a="1"/>
  <c r="O185" i="5" s="1"/>
  <c r="K185" i="5" a="1"/>
  <c r="K185" i="5" s="1"/>
  <c r="G185" i="5" a="1"/>
  <c r="G185" i="5" s="1"/>
  <c r="B185" i="5" a="1"/>
  <c r="B185" i="5" s="1"/>
  <c r="N185" i="5" a="1"/>
  <c r="N185" i="5" s="1"/>
  <c r="J185" i="5" a="1"/>
  <c r="J185" i="5" s="1"/>
  <c r="F185" i="5" a="1"/>
  <c r="F185" i="5" s="1"/>
  <c r="O186" i="5" l="1" a="1"/>
  <c r="O186" i="5" s="1"/>
  <c r="K186" i="5" a="1"/>
  <c r="K186" i="5" s="1"/>
  <c r="G186" i="5" a="1"/>
  <c r="G186" i="5" s="1"/>
  <c r="B186" i="5" a="1"/>
  <c r="B186" i="5" s="1"/>
  <c r="N186" i="5" a="1"/>
  <c r="N186" i="5" s="1"/>
  <c r="J186" i="5" a="1"/>
  <c r="J186" i="5" s="1"/>
  <c r="F186" i="5" a="1"/>
  <c r="F186" i="5" s="1"/>
  <c r="L186" i="5" a="1"/>
  <c r="L186" i="5" s="1"/>
  <c r="H186" i="5" a="1"/>
  <c r="H186" i="5" s="1"/>
  <c r="D186" i="5" a="1"/>
  <c r="D186" i="5" s="1"/>
  <c r="Q187" i="5"/>
  <c r="M186" i="5" a="1"/>
  <c r="M186" i="5" s="1"/>
  <c r="I186" i="5" a="1"/>
  <c r="I186" i="5" s="1"/>
  <c r="E186" i="5" a="1"/>
  <c r="E186" i="5" s="1"/>
  <c r="N187" i="5" l="1" a="1"/>
  <c r="N187" i="5" s="1"/>
  <c r="J187" i="5" a="1"/>
  <c r="J187" i="5" s="1"/>
  <c r="F187" i="5" a="1"/>
  <c r="F187" i="5" s="1"/>
  <c r="Q188" i="5"/>
  <c r="M187" i="5" a="1"/>
  <c r="M187" i="5" s="1"/>
  <c r="I187" i="5" a="1"/>
  <c r="I187" i="5" s="1"/>
  <c r="E187" i="5" a="1"/>
  <c r="E187" i="5" s="1"/>
  <c r="L187" i="5" a="1"/>
  <c r="L187" i="5" s="1"/>
  <c r="H187" i="5" a="1"/>
  <c r="H187" i="5" s="1"/>
  <c r="D187" i="5" a="1"/>
  <c r="D187" i="5" s="1"/>
  <c r="B187" i="5" a="1"/>
  <c r="B187" i="5" s="1"/>
  <c r="O187" i="5" a="1"/>
  <c r="O187" i="5" s="1"/>
  <c r="K187" i="5" a="1"/>
  <c r="K187" i="5" s="1"/>
  <c r="G187" i="5" a="1"/>
  <c r="G187" i="5" s="1"/>
  <c r="L188" i="5" l="1" a="1"/>
  <c r="L188" i="5" s="1"/>
  <c r="H188" i="5" a="1"/>
  <c r="H188" i="5" s="1"/>
  <c r="D188" i="5" a="1"/>
  <c r="D188" i="5" s="1"/>
  <c r="O188" i="5" a="1"/>
  <c r="O188" i="5" s="1"/>
  <c r="K188" i="5" a="1"/>
  <c r="K188" i="5" s="1"/>
  <c r="G188" i="5" a="1"/>
  <c r="G188" i="5" s="1"/>
  <c r="B188" i="5" a="1"/>
  <c r="B188" i="5" s="1"/>
  <c r="Q189" i="5"/>
  <c r="M188" i="5" a="1"/>
  <c r="M188" i="5" s="1"/>
  <c r="I188" i="5" a="1"/>
  <c r="I188" i="5" s="1"/>
  <c r="E188" i="5" a="1"/>
  <c r="E188" i="5" s="1"/>
  <c r="N188" i="5" a="1"/>
  <c r="N188" i="5" s="1"/>
  <c r="J188" i="5" a="1"/>
  <c r="J188" i="5" s="1"/>
  <c r="F188" i="5" a="1"/>
  <c r="F188" i="5" s="1"/>
  <c r="O189" i="5" l="1" a="1"/>
  <c r="O189" i="5" s="1"/>
  <c r="K189" i="5" a="1"/>
  <c r="K189" i="5" s="1"/>
  <c r="G189" i="5" a="1"/>
  <c r="G189" i="5" s="1"/>
  <c r="B189" i="5" a="1"/>
  <c r="B189" i="5" s="1"/>
  <c r="N189" i="5" a="1"/>
  <c r="N189" i="5" s="1"/>
  <c r="J189" i="5" a="1"/>
  <c r="J189" i="5" s="1"/>
  <c r="F189" i="5" a="1"/>
  <c r="F189" i="5" s="1"/>
  <c r="Q190" i="5"/>
  <c r="M189" i="5" a="1"/>
  <c r="M189" i="5" s="1"/>
  <c r="I189" i="5" a="1"/>
  <c r="I189" i="5" s="1"/>
  <c r="E189" i="5" a="1"/>
  <c r="E189" i="5" s="1"/>
  <c r="H189" i="5" a="1"/>
  <c r="H189" i="5" s="1"/>
  <c r="D189" i="5" a="1"/>
  <c r="D189" i="5" s="1"/>
  <c r="L189" i="5" a="1"/>
  <c r="L189" i="5" s="1"/>
  <c r="Q191" i="5" l="1"/>
  <c r="M190" i="5" a="1"/>
  <c r="M190" i="5" s="1"/>
  <c r="I190" i="5" a="1"/>
  <c r="I190" i="5" s="1"/>
  <c r="E190" i="5" a="1"/>
  <c r="E190" i="5" s="1"/>
  <c r="L190" i="5" a="1"/>
  <c r="L190" i="5" s="1"/>
  <c r="H190" i="5" a="1"/>
  <c r="H190" i="5" s="1"/>
  <c r="D190" i="5" a="1"/>
  <c r="D190" i="5" s="1"/>
  <c r="N190" i="5" a="1"/>
  <c r="N190" i="5" s="1"/>
  <c r="J190" i="5" a="1"/>
  <c r="J190" i="5" s="1"/>
  <c r="F190" i="5" a="1"/>
  <c r="F190" i="5" s="1"/>
  <c r="G190" i="5" a="1"/>
  <c r="G190" i="5" s="1"/>
  <c r="B190" i="5" a="1"/>
  <c r="B190" i="5" s="1"/>
  <c r="O190" i="5" a="1"/>
  <c r="O190" i="5" s="1"/>
  <c r="K190" i="5" a="1"/>
  <c r="K190" i="5" s="1"/>
  <c r="L191" i="5" l="1" a="1"/>
  <c r="L191" i="5" s="1"/>
  <c r="H191" i="5" a="1"/>
  <c r="H191" i="5" s="1"/>
  <c r="D191" i="5" a="1"/>
  <c r="D191" i="5" s="1"/>
  <c r="O191" i="5" a="1"/>
  <c r="O191" i="5" s="1"/>
  <c r="K191" i="5" a="1"/>
  <c r="K191" i="5" s="1"/>
  <c r="G191" i="5" a="1"/>
  <c r="G191" i="5" s="1"/>
  <c r="B191" i="5" a="1"/>
  <c r="B191" i="5" s="1"/>
  <c r="N191" i="5" a="1"/>
  <c r="N191" i="5" s="1"/>
  <c r="J191" i="5" a="1"/>
  <c r="J191" i="5" s="1"/>
  <c r="F191" i="5" a="1"/>
  <c r="F191" i="5" s="1"/>
  <c r="Q192" i="5"/>
  <c r="M191" i="5" a="1"/>
  <c r="M191" i="5" s="1"/>
  <c r="I191" i="5" a="1"/>
  <c r="I191" i="5" s="1"/>
  <c r="E191" i="5" a="1"/>
  <c r="E191" i="5" s="1"/>
  <c r="N192" i="5" l="1" a="1"/>
  <c r="N192" i="5" s="1"/>
  <c r="J192" i="5" a="1"/>
  <c r="J192" i="5" s="1"/>
  <c r="F192" i="5" a="1"/>
  <c r="F192" i="5" s="1"/>
  <c r="Q193" i="5"/>
  <c r="M192" i="5" a="1"/>
  <c r="M192" i="5" s="1"/>
  <c r="I192" i="5" a="1"/>
  <c r="I192" i="5" s="1"/>
  <c r="E192" i="5" a="1"/>
  <c r="E192" i="5" s="1"/>
  <c r="O192" i="5" a="1"/>
  <c r="O192" i="5" s="1"/>
  <c r="K192" i="5" a="1"/>
  <c r="K192" i="5" s="1"/>
  <c r="G192" i="5" a="1"/>
  <c r="G192" i="5" s="1"/>
  <c r="B192" i="5" a="1"/>
  <c r="B192" i="5" s="1"/>
  <c r="L192" i="5" a="1"/>
  <c r="L192" i="5" s="1"/>
  <c r="H192" i="5" a="1"/>
  <c r="H192" i="5" s="1"/>
  <c r="D192" i="5" a="1"/>
  <c r="D192" i="5" s="1"/>
  <c r="Q194" i="5" l="1"/>
  <c r="M193" i="5" a="1"/>
  <c r="M193" i="5" s="1"/>
  <c r="I193" i="5" a="1"/>
  <c r="I193" i="5" s="1"/>
  <c r="E193" i="5" a="1"/>
  <c r="E193" i="5" s="1"/>
  <c r="L193" i="5" a="1"/>
  <c r="L193" i="5" s="1"/>
  <c r="H193" i="5" a="1"/>
  <c r="H193" i="5" s="1"/>
  <c r="D193" i="5" a="1"/>
  <c r="D193" i="5" s="1"/>
  <c r="O193" i="5" a="1"/>
  <c r="O193" i="5" s="1"/>
  <c r="K193" i="5" a="1"/>
  <c r="K193" i="5" s="1"/>
  <c r="G193" i="5" a="1"/>
  <c r="G193" i="5" s="1"/>
  <c r="B193" i="5" a="1"/>
  <c r="B193" i="5" s="1"/>
  <c r="N193" i="5" a="1"/>
  <c r="N193" i="5" s="1"/>
  <c r="J193" i="5" a="1"/>
  <c r="J193" i="5" s="1"/>
  <c r="F193" i="5" a="1"/>
  <c r="F193" i="5" s="1"/>
  <c r="O194" i="5" l="1" a="1"/>
  <c r="O194" i="5" s="1"/>
  <c r="K194" i="5" a="1"/>
  <c r="K194" i="5" s="1"/>
  <c r="G194" i="5" a="1"/>
  <c r="G194" i="5" s="1"/>
  <c r="B194" i="5" a="1"/>
  <c r="B194" i="5" s="1"/>
  <c r="N194" i="5" a="1"/>
  <c r="N194" i="5" s="1"/>
  <c r="J194" i="5" a="1"/>
  <c r="J194" i="5" s="1"/>
  <c r="F194" i="5" a="1"/>
  <c r="F194" i="5" s="1"/>
  <c r="L194" i="5" a="1"/>
  <c r="L194" i="5" s="1"/>
  <c r="H194" i="5" a="1"/>
  <c r="H194" i="5" s="1"/>
  <c r="D194" i="5" a="1"/>
  <c r="D194" i="5" s="1"/>
  <c r="Q195" i="5"/>
  <c r="M194" i="5" a="1"/>
  <c r="M194" i="5" s="1"/>
  <c r="I194" i="5" a="1"/>
  <c r="I194" i="5" s="1"/>
  <c r="E194" i="5" a="1"/>
  <c r="E194" i="5" s="1"/>
  <c r="N195" i="5" l="1" a="1"/>
  <c r="N195" i="5" s="1"/>
  <c r="J195" i="5" a="1"/>
  <c r="J195" i="5" s="1"/>
  <c r="F195" i="5" a="1"/>
  <c r="F195" i="5" s="1"/>
  <c r="Q196" i="5"/>
  <c r="M195" i="5" a="1"/>
  <c r="M195" i="5" s="1"/>
  <c r="I195" i="5" a="1"/>
  <c r="I195" i="5" s="1"/>
  <c r="E195" i="5" a="1"/>
  <c r="E195" i="5" s="1"/>
  <c r="L195" i="5" a="1"/>
  <c r="L195" i="5" s="1"/>
  <c r="H195" i="5" a="1"/>
  <c r="H195" i="5" s="1"/>
  <c r="D195" i="5" a="1"/>
  <c r="D195" i="5" s="1"/>
  <c r="G195" i="5" a="1"/>
  <c r="G195" i="5" s="1"/>
  <c r="B195" i="5" a="1"/>
  <c r="B195" i="5" s="1"/>
  <c r="O195" i="5" a="1"/>
  <c r="O195" i="5" s="1"/>
  <c r="K195" i="5" a="1"/>
  <c r="K195" i="5" s="1"/>
  <c r="L196" i="5" l="1" a="1"/>
  <c r="L196" i="5" s="1"/>
  <c r="H196" i="5" a="1"/>
  <c r="H196" i="5" s="1"/>
  <c r="D196" i="5" a="1"/>
  <c r="D196" i="5" s="1"/>
  <c r="O196" i="5" a="1"/>
  <c r="O196" i="5" s="1"/>
  <c r="K196" i="5" a="1"/>
  <c r="K196" i="5" s="1"/>
  <c r="G196" i="5" a="1"/>
  <c r="G196" i="5" s="1"/>
  <c r="B196" i="5" a="1"/>
  <c r="B196" i="5" s="1"/>
  <c r="Q197" i="5"/>
  <c r="M196" i="5" a="1"/>
  <c r="M196" i="5" s="1"/>
  <c r="I196" i="5" a="1"/>
  <c r="I196" i="5" s="1"/>
  <c r="E196" i="5" a="1"/>
  <c r="E196" i="5" s="1"/>
  <c r="F196" i="5" a="1"/>
  <c r="F196" i="5" s="1"/>
  <c r="N196" i="5" a="1"/>
  <c r="N196" i="5" s="1"/>
  <c r="J196" i="5" a="1"/>
  <c r="J196" i="5" s="1"/>
  <c r="O197" i="5" l="1" a="1"/>
  <c r="O197" i="5" s="1"/>
  <c r="K197" i="5" a="1"/>
  <c r="K197" i="5" s="1"/>
  <c r="G197" i="5" a="1"/>
  <c r="G197" i="5" s="1"/>
  <c r="B197" i="5" a="1"/>
  <c r="B197" i="5" s="1"/>
  <c r="N197" i="5" a="1"/>
  <c r="N197" i="5" s="1"/>
  <c r="J197" i="5" a="1"/>
  <c r="J197" i="5" s="1"/>
  <c r="F197" i="5" a="1"/>
  <c r="F197" i="5" s="1"/>
  <c r="Q198" i="5"/>
  <c r="M197" i="5" a="1"/>
  <c r="M197" i="5" s="1"/>
  <c r="I197" i="5" a="1"/>
  <c r="I197" i="5" s="1"/>
  <c r="E197" i="5" a="1"/>
  <c r="E197" i="5" s="1"/>
  <c r="L197" i="5" a="1"/>
  <c r="L197" i="5" s="1"/>
  <c r="H197" i="5" a="1"/>
  <c r="H197" i="5" s="1"/>
  <c r="D197" i="5" a="1"/>
  <c r="D197" i="5" s="1"/>
  <c r="Q199" i="5" l="1"/>
  <c r="M198" i="5" a="1"/>
  <c r="M198" i="5" s="1"/>
  <c r="I198" i="5" a="1"/>
  <c r="I198" i="5" s="1"/>
  <c r="E198" i="5" a="1"/>
  <c r="E198" i="5" s="1"/>
  <c r="L198" i="5" a="1"/>
  <c r="L198" i="5" s="1"/>
  <c r="H198" i="5" a="1"/>
  <c r="H198" i="5" s="1"/>
  <c r="D198" i="5" a="1"/>
  <c r="D198" i="5" s="1"/>
  <c r="N198" i="5" a="1"/>
  <c r="N198" i="5" s="1"/>
  <c r="J198" i="5" a="1"/>
  <c r="J198" i="5" s="1"/>
  <c r="F198" i="5" a="1"/>
  <c r="F198" i="5" s="1"/>
  <c r="K198" i="5" a="1"/>
  <c r="K198" i="5" s="1"/>
  <c r="G198" i="5" a="1"/>
  <c r="G198" i="5" s="1"/>
  <c r="B198" i="5" a="1"/>
  <c r="B198" i="5" s="1"/>
  <c r="O198" i="5" a="1"/>
  <c r="O198" i="5" s="1"/>
  <c r="L199" i="5" l="1" a="1"/>
  <c r="L199" i="5" s="1"/>
  <c r="H199" i="5" a="1"/>
  <c r="H199" i="5" s="1"/>
  <c r="D199" i="5" a="1"/>
  <c r="D199" i="5" s="1"/>
  <c r="O199" i="5" a="1"/>
  <c r="O199" i="5" s="1"/>
  <c r="K199" i="5" a="1"/>
  <c r="K199" i="5" s="1"/>
  <c r="G199" i="5" a="1"/>
  <c r="G199" i="5" s="1"/>
  <c r="B199" i="5" a="1"/>
  <c r="B199" i="5" s="1"/>
  <c r="N199" i="5" a="1"/>
  <c r="N199" i="5" s="1"/>
  <c r="J199" i="5" a="1"/>
  <c r="J199" i="5" s="1"/>
  <c r="F199" i="5" a="1"/>
  <c r="F199" i="5" s="1"/>
  <c r="Q200" i="5"/>
  <c r="M199" i="5" a="1"/>
  <c r="M199" i="5" s="1"/>
  <c r="I199" i="5" a="1"/>
  <c r="I199" i="5" s="1"/>
  <c r="E199" i="5" a="1"/>
  <c r="E199" i="5" s="1"/>
  <c r="N200" i="5" l="1" a="1"/>
  <c r="N200" i="5" s="1"/>
  <c r="J200" i="5" a="1"/>
  <c r="J200" i="5" s="1"/>
  <c r="F200" i="5" a="1"/>
  <c r="F200" i="5" s="1"/>
  <c r="Q201" i="5"/>
  <c r="M200" i="5" a="1"/>
  <c r="M200" i="5" s="1"/>
  <c r="I200" i="5" a="1"/>
  <c r="I200" i="5" s="1"/>
  <c r="E200" i="5" a="1"/>
  <c r="E200" i="5" s="1"/>
  <c r="O200" i="5" a="1"/>
  <c r="O200" i="5" s="1"/>
  <c r="K200" i="5" a="1"/>
  <c r="K200" i="5" s="1"/>
  <c r="G200" i="5" a="1"/>
  <c r="G200" i="5" s="1"/>
  <c r="B200" i="5" a="1"/>
  <c r="B200" i="5" s="1"/>
  <c r="L200" i="5" a="1"/>
  <c r="L200" i="5" s="1"/>
  <c r="H200" i="5" a="1"/>
  <c r="H200" i="5" s="1"/>
  <c r="D200" i="5" a="1"/>
  <c r="D200" i="5" s="1"/>
  <c r="Q202" i="5" l="1"/>
  <c r="M201" i="5" a="1"/>
  <c r="M201" i="5" s="1"/>
  <c r="I201" i="5" a="1"/>
  <c r="I201" i="5" s="1"/>
  <c r="E201" i="5" a="1"/>
  <c r="E201" i="5" s="1"/>
  <c r="L201" i="5" a="1"/>
  <c r="L201" i="5" s="1"/>
  <c r="H201" i="5" a="1"/>
  <c r="H201" i="5" s="1"/>
  <c r="D201" i="5" a="1"/>
  <c r="D201" i="5" s="1"/>
  <c r="O201" i="5" a="1"/>
  <c r="O201" i="5" s="1"/>
  <c r="K201" i="5" a="1"/>
  <c r="K201" i="5" s="1"/>
  <c r="G201" i="5" a="1"/>
  <c r="G201" i="5" s="1"/>
  <c r="B201" i="5" a="1"/>
  <c r="B201" i="5" s="1"/>
  <c r="F201" i="5" a="1"/>
  <c r="F201" i="5" s="1"/>
  <c r="N201" i="5" a="1"/>
  <c r="N201" i="5" s="1"/>
  <c r="J201" i="5" a="1"/>
  <c r="J201" i="5" s="1"/>
  <c r="O202" i="5" l="1" a="1"/>
  <c r="O202" i="5" s="1"/>
  <c r="K202" i="5" a="1"/>
  <c r="K202" i="5" s="1"/>
  <c r="G202" i="5" a="1"/>
  <c r="G202" i="5" s="1"/>
  <c r="B202" i="5" a="1"/>
  <c r="B202" i="5" s="1"/>
  <c r="N202" i="5" a="1"/>
  <c r="N202" i="5" s="1"/>
  <c r="J202" i="5" a="1"/>
  <c r="J202" i="5" s="1"/>
  <c r="F202" i="5" a="1"/>
  <c r="F202" i="5" s="1"/>
  <c r="L202" i="5" a="1"/>
  <c r="L202" i="5" s="1"/>
  <c r="H202" i="5" a="1"/>
  <c r="H202" i="5" s="1"/>
  <c r="D202" i="5" a="1"/>
  <c r="D202" i="5" s="1"/>
  <c r="E202" i="5" a="1"/>
  <c r="E202" i="5" s="1"/>
  <c r="Q203" i="5"/>
  <c r="M202" i="5" a="1"/>
  <c r="M202" i="5" s="1"/>
  <c r="I202" i="5" a="1"/>
  <c r="I202" i="5" s="1"/>
  <c r="N203" i="5" l="1" a="1"/>
  <c r="N203" i="5" s="1"/>
  <c r="J203" i="5" a="1"/>
  <c r="J203" i="5" s="1"/>
  <c r="F203" i="5" a="1"/>
  <c r="F203" i="5" s="1"/>
  <c r="Q204" i="5"/>
  <c r="M203" i="5" a="1"/>
  <c r="M203" i="5" s="1"/>
  <c r="I203" i="5" a="1"/>
  <c r="I203" i="5" s="1"/>
  <c r="E203" i="5" a="1"/>
  <c r="E203" i="5" s="1"/>
  <c r="L203" i="5" a="1"/>
  <c r="L203" i="5" s="1"/>
  <c r="H203" i="5" a="1"/>
  <c r="H203" i="5" s="1"/>
  <c r="D203" i="5" a="1"/>
  <c r="D203" i="5" s="1"/>
  <c r="K203" i="5" a="1"/>
  <c r="K203" i="5" s="1"/>
  <c r="G203" i="5" a="1"/>
  <c r="G203" i="5" s="1"/>
  <c r="B203" i="5" a="1"/>
  <c r="B203" i="5" s="1"/>
  <c r="O203" i="5" a="1"/>
  <c r="O203" i="5" s="1"/>
  <c r="L204" i="5" l="1" a="1"/>
  <c r="L204" i="5" s="1"/>
  <c r="H204" i="5" a="1"/>
  <c r="H204" i="5" s="1"/>
  <c r="D204" i="5" a="1"/>
  <c r="D204" i="5" s="1"/>
  <c r="O204" i="5" a="1"/>
  <c r="O204" i="5" s="1"/>
  <c r="K204" i="5" a="1"/>
  <c r="K204" i="5" s="1"/>
  <c r="G204" i="5" a="1"/>
  <c r="G204" i="5" s="1"/>
  <c r="B204" i="5" a="1"/>
  <c r="B204" i="5" s="1"/>
  <c r="Q205" i="5"/>
  <c r="M204" i="5" a="1"/>
  <c r="M204" i="5" s="1"/>
  <c r="I204" i="5" a="1"/>
  <c r="I204" i="5" s="1"/>
  <c r="E204" i="5" a="1"/>
  <c r="E204" i="5" s="1"/>
  <c r="J204" i="5" a="1"/>
  <c r="J204" i="5" s="1"/>
  <c r="F204" i="5" a="1"/>
  <c r="F204" i="5" s="1"/>
  <c r="N204" i="5" a="1"/>
  <c r="N204" i="5" s="1"/>
  <c r="O205" i="5" l="1" a="1"/>
  <c r="O205" i="5" s="1"/>
  <c r="K205" i="5" a="1"/>
  <c r="K205" i="5" s="1"/>
  <c r="G205" i="5" a="1"/>
  <c r="G205" i="5" s="1"/>
  <c r="B205" i="5" a="1"/>
  <c r="B205" i="5" s="1"/>
  <c r="N205" i="5" a="1"/>
  <c r="N205" i="5" s="1"/>
  <c r="J205" i="5" a="1"/>
  <c r="J205" i="5" s="1"/>
  <c r="F205" i="5" a="1"/>
  <c r="F205" i="5" s="1"/>
  <c r="Q206" i="5"/>
  <c r="M205" i="5" a="1"/>
  <c r="M205" i="5" s="1"/>
  <c r="I205" i="5" a="1"/>
  <c r="I205" i="5" s="1"/>
  <c r="E205" i="5" a="1"/>
  <c r="E205" i="5" s="1"/>
  <c r="L205" i="5" a="1"/>
  <c r="L205" i="5" s="1"/>
  <c r="H205" i="5" a="1"/>
  <c r="H205" i="5" s="1"/>
  <c r="D205" i="5" a="1"/>
  <c r="D205" i="5" s="1"/>
  <c r="Q207" i="5" l="1"/>
  <c r="M206" i="5" a="1"/>
  <c r="M206" i="5" s="1"/>
  <c r="I206" i="5" a="1"/>
  <c r="I206" i="5" s="1"/>
  <c r="E206" i="5" a="1"/>
  <c r="E206" i="5" s="1"/>
  <c r="L206" i="5" a="1"/>
  <c r="L206" i="5" s="1"/>
  <c r="H206" i="5" a="1"/>
  <c r="H206" i="5" s="1"/>
  <c r="D206" i="5" a="1"/>
  <c r="D206" i="5" s="1"/>
  <c r="N206" i="5" a="1"/>
  <c r="N206" i="5" s="1"/>
  <c r="J206" i="5" a="1"/>
  <c r="J206" i="5" s="1"/>
  <c r="F206" i="5" a="1"/>
  <c r="F206" i="5" s="1"/>
  <c r="O206" i="5" a="1"/>
  <c r="O206" i="5" s="1"/>
  <c r="K206" i="5" a="1"/>
  <c r="K206" i="5" s="1"/>
  <c r="G206" i="5" a="1"/>
  <c r="G206" i="5" s="1"/>
  <c r="B206" i="5" a="1"/>
  <c r="B206" i="5" s="1"/>
  <c r="L207" i="5" l="1" a="1"/>
  <c r="L207" i="5" s="1"/>
  <c r="H207" i="5" a="1"/>
  <c r="H207" i="5" s="1"/>
  <c r="D207" i="5" a="1"/>
  <c r="D207" i="5" s="1"/>
  <c r="O207" i="5" a="1"/>
  <c r="O207" i="5" s="1"/>
  <c r="K207" i="5" a="1"/>
  <c r="K207" i="5" s="1"/>
  <c r="G207" i="5" a="1"/>
  <c r="G207" i="5" s="1"/>
  <c r="B207" i="5" a="1"/>
  <c r="B207" i="5" s="1"/>
  <c r="N207" i="5" a="1"/>
  <c r="N207" i="5" s="1"/>
  <c r="J207" i="5" a="1"/>
  <c r="J207" i="5" s="1"/>
  <c r="F207" i="5" a="1"/>
  <c r="F207" i="5" s="1"/>
  <c r="E207" i="5" a="1"/>
  <c r="E207" i="5" s="1"/>
  <c r="Q208" i="5"/>
  <c r="M207" i="5" a="1"/>
  <c r="M207" i="5" s="1"/>
  <c r="I207" i="5" a="1"/>
  <c r="I207" i="5" s="1"/>
  <c r="N208" i="5" l="1" a="1"/>
  <c r="N208" i="5" s="1"/>
  <c r="J208" i="5" a="1"/>
  <c r="J208" i="5" s="1"/>
  <c r="F208" i="5" a="1"/>
  <c r="F208" i="5" s="1"/>
  <c r="Q209" i="5"/>
  <c r="M208" i="5" a="1"/>
  <c r="M208" i="5" s="1"/>
  <c r="I208" i="5" a="1"/>
  <c r="I208" i="5" s="1"/>
  <c r="E208" i="5" a="1"/>
  <c r="E208" i="5" s="1"/>
  <c r="O208" i="5" a="1"/>
  <c r="O208" i="5" s="1"/>
  <c r="K208" i="5" a="1"/>
  <c r="K208" i="5" s="1"/>
  <c r="G208" i="5" a="1"/>
  <c r="G208" i="5" s="1"/>
  <c r="B208" i="5" a="1"/>
  <c r="B208" i="5" s="1"/>
  <c r="D208" i="5" a="1"/>
  <c r="D208" i="5" s="1"/>
  <c r="L208" i="5" a="1"/>
  <c r="L208" i="5" s="1"/>
  <c r="H208" i="5" a="1"/>
  <c r="H208" i="5" s="1"/>
  <c r="Q210" i="5" l="1"/>
  <c r="M209" i="5" a="1"/>
  <c r="M209" i="5" s="1"/>
  <c r="I209" i="5" a="1"/>
  <c r="I209" i="5" s="1"/>
  <c r="E209" i="5" a="1"/>
  <c r="E209" i="5" s="1"/>
  <c r="L209" i="5" a="1"/>
  <c r="L209" i="5" s="1"/>
  <c r="H209" i="5" a="1"/>
  <c r="H209" i="5" s="1"/>
  <c r="D209" i="5" a="1"/>
  <c r="D209" i="5" s="1"/>
  <c r="O209" i="5" a="1"/>
  <c r="O209" i="5" s="1"/>
  <c r="K209" i="5" a="1"/>
  <c r="K209" i="5" s="1"/>
  <c r="G209" i="5" a="1"/>
  <c r="G209" i="5" s="1"/>
  <c r="B209" i="5" a="1"/>
  <c r="B209" i="5" s="1"/>
  <c r="J209" i="5" a="1"/>
  <c r="J209" i="5" s="1"/>
  <c r="F209" i="5" a="1"/>
  <c r="F209" i="5" s="1"/>
  <c r="N209" i="5" a="1"/>
  <c r="N209" i="5" s="1"/>
  <c r="O210" i="5" l="1" a="1"/>
  <c r="O210" i="5" s="1"/>
  <c r="K210" i="5" a="1"/>
  <c r="K210" i="5" s="1"/>
  <c r="G210" i="5" a="1"/>
  <c r="G210" i="5" s="1"/>
  <c r="B210" i="5" a="1"/>
  <c r="B210" i="5" s="1"/>
  <c r="N210" i="5" a="1"/>
  <c r="N210" i="5" s="1"/>
  <c r="J210" i="5" a="1"/>
  <c r="J210" i="5" s="1"/>
  <c r="F210" i="5" a="1"/>
  <c r="F210" i="5" s="1"/>
  <c r="L210" i="5" a="1"/>
  <c r="L210" i="5" s="1"/>
  <c r="H210" i="5" a="1"/>
  <c r="H210" i="5" s="1"/>
  <c r="D210" i="5" a="1"/>
  <c r="D210" i="5" s="1"/>
  <c r="I210" i="5" a="1"/>
  <c r="I210" i="5" s="1"/>
  <c r="E210" i="5" a="1"/>
  <c r="E210" i="5" s="1"/>
  <c r="Q211" i="5"/>
  <c r="M210" i="5" a="1"/>
  <c r="M210" i="5" s="1"/>
  <c r="N211" i="5" l="1" a="1"/>
  <c r="N211" i="5" s="1"/>
  <c r="J211" i="5" a="1"/>
  <c r="J211" i="5" s="1"/>
  <c r="F211" i="5" a="1"/>
  <c r="F211" i="5" s="1"/>
  <c r="Q212" i="5"/>
  <c r="M211" i="5" a="1"/>
  <c r="M211" i="5" s="1"/>
  <c r="I211" i="5" a="1"/>
  <c r="I211" i="5" s="1"/>
  <c r="E211" i="5" a="1"/>
  <c r="E211" i="5" s="1"/>
  <c r="L211" i="5" a="1"/>
  <c r="L211" i="5" s="1"/>
  <c r="H211" i="5" a="1"/>
  <c r="H211" i="5" s="1"/>
  <c r="D211" i="5" a="1"/>
  <c r="D211" i="5" s="1"/>
  <c r="O211" i="5" a="1"/>
  <c r="O211" i="5" s="1"/>
  <c r="K211" i="5" a="1"/>
  <c r="K211" i="5" s="1"/>
  <c r="G211" i="5" a="1"/>
  <c r="G211" i="5" s="1"/>
  <c r="B211" i="5" a="1"/>
  <c r="B211" i="5" s="1"/>
  <c r="L212" i="5" l="1" a="1"/>
  <c r="L212" i="5" s="1"/>
  <c r="H212" i="5" a="1"/>
  <c r="H212" i="5" s="1"/>
  <c r="D212" i="5" a="1"/>
  <c r="D212" i="5" s="1"/>
  <c r="O212" i="5" a="1"/>
  <c r="O212" i="5" s="1"/>
  <c r="K212" i="5" a="1"/>
  <c r="K212" i="5" s="1"/>
  <c r="G212" i="5" a="1"/>
  <c r="G212" i="5" s="1"/>
  <c r="B212" i="5" a="1"/>
  <c r="B212" i="5" s="1"/>
  <c r="Q213" i="5"/>
  <c r="M212" i="5" a="1"/>
  <c r="M212" i="5" s="1"/>
  <c r="I212" i="5" a="1"/>
  <c r="I212" i="5" s="1"/>
  <c r="E212" i="5" a="1"/>
  <c r="E212" i="5" s="1"/>
  <c r="N212" i="5" a="1"/>
  <c r="N212" i="5" s="1"/>
  <c r="J212" i="5" a="1"/>
  <c r="J212" i="5" s="1"/>
  <c r="F212" i="5" a="1"/>
  <c r="F212" i="5" s="1"/>
  <c r="O213" i="5" l="1" a="1"/>
  <c r="O213" i="5" s="1"/>
  <c r="K213" i="5" a="1"/>
  <c r="K213" i="5" s="1"/>
  <c r="G213" i="5" a="1"/>
  <c r="G213" i="5" s="1"/>
  <c r="B213" i="5" a="1"/>
  <c r="B213" i="5" s="1"/>
  <c r="N213" i="5" a="1"/>
  <c r="N213" i="5" s="1"/>
  <c r="J213" i="5" a="1"/>
  <c r="J213" i="5" s="1"/>
  <c r="F213" i="5" a="1"/>
  <c r="F213" i="5" s="1"/>
  <c r="Q214" i="5"/>
  <c r="M213" i="5" a="1"/>
  <c r="M213" i="5" s="1"/>
  <c r="I213" i="5" a="1"/>
  <c r="I213" i="5" s="1"/>
  <c r="E213" i="5" a="1"/>
  <c r="E213" i="5" s="1"/>
  <c r="D213" i="5" a="1"/>
  <c r="D213" i="5" s="1"/>
  <c r="L213" i="5" a="1"/>
  <c r="L213" i="5" s="1"/>
  <c r="H213" i="5" a="1"/>
  <c r="H213" i="5" s="1"/>
  <c r="Q215" i="5" l="1"/>
  <c r="M214" i="5" a="1"/>
  <c r="M214" i="5" s="1"/>
  <c r="I214" i="5" a="1"/>
  <c r="I214" i="5" s="1"/>
  <c r="E214" i="5" a="1"/>
  <c r="E214" i="5" s="1"/>
  <c r="L214" i="5" a="1"/>
  <c r="L214" i="5" s="1"/>
  <c r="H214" i="5" a="1"/>
  <c r="H214" i="5" s="1"/>
  <c r="D214" i="5" a="1"/>
  <c r="D214" i="5" s="1"/>
  <c r="N214" i="5" a="1"/>
  <c r="N214" i="5" s="1"/>
  <c r="J214" i="5" a="1"/>
  <c r="J214" i="5" s="1"/>
  <c r="F214" i="5" a="1"/>
  <c r="F214" i="5" s="1"/>
  <c r="B214" i="5" a="1"/>
  <c r="B214" i="5" s="1"/>
  <c r="O214" i="5" a="1"/>
  <c r="O214" i="5" s="1"/>
  <c r="K214" i="5" a="1"/>
  <c r="K214" i="5" s="1"/>
  <c r="G214" i="5" a="1"/>
  <c r="G214" i="5" s="1"/>
  <c r="L215" i="5" l="1" a="1"/>
  <c r="L215" i="5" s="1"/>
  <c r="H215" i="5" a="1"/>
  <c r="H215" i="5" s="1"/>
  <c r="D215" i="5" a="1"/>
  <c r="D215" i="5" s="1"/>
  <c r="O215" i="5" a="1"/>
  <c r="O215" i="5" s="1"/>
  <c r="K215" i="5" a="1"/>
  <c r="K215" i="5" s="1"/>
  <c r="G215" i="5" a="1"/>
  <c r="G215" i="5" s="1"/>
  <c r="B215" i="5" a="1"/>
  <c r="B215" i="5" s="1"/>
  <c r="N215" i="5" a="1"/>
  <c r="N215" i="5" s="1"/>
  <c r="J215" i="5" a="1"/>
  <c r="J215" i="5" s="1"/>
  <c r="F215" i="5" a="1"/>
  <c r="F215" i="5" s="1"/>
  <c r="I215" i="5" a="1"/>
  <c r="I215" i="5" s="1"/>
  <c r="E215" i="5" a="1"/>
  <c r="E215" i="5" s="1"/>
  <c r="Q216" i="5"/>
  <c r="M215" i="5" a="1"/>
  <c r="M215" i="5" s="1"/>
  <c r="N216" i="5" l="1" a="1"/>
  <c r="N216" i="5" s="1"/>
  <c r="J216" i="5" a="1"/>
  <c r="J216" i="5" s="1"/>
  <c r="F216" i="5" a="1"/>
  <c r="F216" i="5" s="1"/>
  <c r="Q217" i="5"/>
  <c r="M216" i="5" a="1"/>
  <c r="M216" i="5" s="1"/>
  <c r="I216" i="5" a="1"/>
  <c r="I216" i="5" s="1"/>
  <c r="E216" i="5" a="1"/>
  <c r="E216" i="5" s="1"/>
  <c r="O216" i="5" a="1"/>
  <c r="O216" i="5" s="1"/>
  <c r="K216" i="5" a="1"/>
  <c r="K216" i="5" s="1"/>
  <c r="G216" i="5" a="1"/>
  <c r="G216" i="5" s="1"/>
  <c r="B216" i="5" a="1"/>
  <c r="B216" i="5" s="1"/>
  <c r="H216" i="5" a="1"/>
  <c r="H216" i="5" s="1"/>
  <c r="D216" i="5" a="1"/>
  <c r="D216" i="5" s="1"/>
  <c r="L216" i="5" a="1"/>
  <c r="L216" i="5" s="1"/>
  <c r="Q218" i="5" l="1"/>
  <c r="M217" i="5" a="1"/>
  <c r="M217" i="5" s="1"/>
  <c r="I217" i="5" a="1"/>
  <c r="I217" i="5" s="1"/>
  <c r="E217" i="5" a="1"/>
  <c r="E217" i="5" s="1"/>
  <c r="L217" i="5" a="1"/>
  <c r="L217" i="5" s="1"/>
  <c r="H217" i="5" a="1"/>
  <c r="H217" i="5" s="1"/>
  <c r="D217" i="5" a="1"/>
  <c r="D217" i="5" s="1"/>
  <c r="O217" i="5" a="1"/>
  <c r="O217" i="5" s="1"/>
  <c r="K217" i="5" a="1"/>
  <c r="K217" i="5" s="1"/>
  <c r="G217" i="5" a="1"/>
  <c r="G217" i="5" s="1"/>
  <c r="B217" i="5" a="1"/>
  <c r="B217" i="5" s="1"/>
  <c r="N217" i="5" a="1"/>
  <c r="N217" i="5" s="1"/>
  <c r="J217" i="5" a="1"/>
  <c r="J217" i="5" s="1"/>
  <c r="F217" i="5" a="1"/>
  <c r="F217" i="5" s="1"/>
  <c r="O218" i="5" l="1" a="1"/>
  <c r="O218" i="5" s="1"/>
  <c r="K218" i="5" a="1"/>
  <c r="K218" i="5" s="1"/>
  <c r="G218" i="5" a="1"/>
  <c r="G218" i="5" s="1"/>
  <c r="B218" i="5" a="1"/>
  <c r="B218" i="5" s="1"/>
  <c r="N218" i="5" a="1"/>
  <c r="N218" i="5" s="1"/>
  <c r="J218" i="5" a="1"/>
  <c r="J218" i="5" s="1"/>
  <c r="F218" i="5" a="1"/>
  <c r="F218" i="5" s="1"/>
  <c r="L218" i="5" a="1"/>
  <c r="L218" i="5" s="1"/>
  <c r="H218" i="5" a="1"/>
  <c r="H218" i="5" s="1"/>
  <c r="D218" i="5" a="1"/>
  <c r="D218" i="5" s="1"/>
  <c r="Q219" i="5"/>
  <c r="M218" i="5" a="1"/>
  <c r="M218" i="5" s="1"/>
  <c r="I218" i="5" a="1"/>
  <c r="I218" i="5" s="1"/>
  <c r="E218" i="5" a="1"/>
  <c r="E218" i="5" s="1"/>
  <c r="N219" i="5" l="1" a="1"/>
  <c r="N219" i="5" s="1"/>
  <c r="J219" i="5" a="1"/>
  <c r="J219" i="5" s="1"/>
  <c r="F219" i="5" a="1"/>
  <c r="F219" i="5" s="1"/>
  <c r="Q220" i="5"/>
  <c r="M219" i="5" a="1"/>
  <c r="M219" i="5" s="1"/>
  <c r="I219" i="5" a="1"/>
  <c r="I219" i="5" s="1"/>
  <c r="E219" i="5" a="1"/>
  <c r="E219" i="5" s="1"/>
  <c r="L219" i="5" a="1"/>
  <c r="L219" i="5" s="1"/>
  <c r="H219" i="5" a="1"/>
  <c r="H219" i="5" s="1"/>
  <c r="D219" i="5" a="1"/>
  <c r="D219" i="5" s="1"/>
  <c r="B219" i="5" a="1"/>
  <c r="B219" i="5" s="1"/>
  <c r="O219" i="5" a="1"/>
  <c r="O219" i="5" s="1"/>
  <c r="K219" i="5" a="1"/>
  <c r="K219" i="5" s="1"/>
  <c r="G219" i="5" a="1"/>
  <c r="G219" i="5" s="1"/>
  <c r="L220" i="5" l="1" a="1"/>
  <c r="L220" i="5" s="1"/>
  <c r="H220" i="5" a="1"/>
  <c r="H220" i="5" s="1"/>
  <c r="D220" i="5" a="1"/>
  <c r="D220" i="5" s="1"/>
  <c r="O220" i="5" a="1"/>
  <c r="O220" i="5" s="1"/>
  <c r="K220" i="5" a="1"/>
  <c r="K220" i="5" s="1"/>
  <c r="G220" i="5" a="1"/>
  <c r="G220" i="5" s="1"/>
  <c r="B220" i="5" a="1"/>
  <c r="B220" i="5" s="1"/>
  <c r="Q221" i="5"/>
  <c r="M220" i="5" a="1"/>
  <c r="M220" i="5" s="1"/>
  <c r="I220" i="5" a="1"/>
  <c r="I220" i="5" s="1"/>
  <c r="E220" i="5" a="1"/>
  <c r="E220" i="5" s="1"/>
  <c r="N220" i="5" a="1"/>
  <c r="N220" i="5" s="1"/>
  <c r="J220" i="5" a="1"/>
  <c r="J220" i="5" s="1"/>
  <c r="F220" i="5" a="1"/>
  <c r="F220" i="5" s="1"/>
  <c r="O221" i="5" l="1" a="1"/>
  <c r="O221" i="5" s="1"/>
  <c r="K221" i="5" a="1"/>
  <c r="K221" i="5" s="1"/>
  <c r="G221" i="5" a="1"/>
  <c r="G221" i="5" s="1"/>
  <c r="B221" i="5" a="1"/>
  <c r="B221" i="5" s="1"/>
  <c r="N221" i="5" a="1"/>
  <c r="N221" i="5" s="1"/>
  <c r="J221" i="5" a="1"/>
  <c r="J221" i="5" s="1"/>
  <c r="F221" i="5" a="1"/>
  <c r="F221" i="5" s="1"/>
  <c r="Q222" i="5"/>
  <c r="M221" i="5" a="1"/>
  <c r="M221" i="5" s="1"/>
  <c r="I221" i="5" a="1"/>
  <c r="I221" i="5" s="1"/>
  <c r="E221" i="5" a="1"/>
  <c r="E221" i="5" s="1"/>
  <c r="H221" i="5" a="1"/>
  <c r="H221" i="5" s="1"/>
  <c r="D221" i="5" a="1"/>
  <c r="D221" i="5" s="1"/>
  <c r="L221" i="5" a="1"/>
  <c r="L221" i="5" s="1"/>
  <c r="Q223" i="5" l="1"/>
  <c r="M222" i="5" a="1"/>
  <c r="M222" i="5" s="1"/>
  <c r="I222" i="5" a="1"/>
  <c r="I222" i="5" s="1"/>
  <c r="E222" i="5" a="1"/>
  <c r="E222" i="5" s="1"/>
  <c r="L222" i="5" a="1"/>
  <c r="L222" i="5" s="1"/>
  <c r="H222" i="5" a="1"/>
  <c r="H222" i="5" s="1"/>
  <c r="D222" i="5" a="1"/>
  <c r="D222" i="5" s="1"/>
  <c r="N222" i="5" a="1"/>
  <c r="N222" i="5" s="1"/>
  <c r="J222" i="5" a="1"/>
  <c r="J222" i="5" s="1"/>
  <c r="F222" i="5" a="1"/>
  <c r="F222" i="5" s="1"/>
  <c r="G222" i="5" a="1"/>
  <c r="G222" i="5" s="1"/>
  <c r="B222" i="5" a="1"/>
  <c r="B222" i="5" s="1"/>
  <c r="O222" i="5" a="1"/>
  <c r="O222" i="5" s="1"/>
  <c r="K222" i="5" a="1"/>
  <c r="K222" i="5" s="1"/>
  <c r="Q224" i="5" l="1"/>
  <c r="L223" i="5" a="1"/>
  <c r="L223" i="5" s="1"/>
  <c r="H223" i="5" a="1"/>
  <c r="H223" i="5" s="1"/>
  <c r="D223" i="5" a="1"/>
  <c r="D223" i="5" s="1"/>
  <c r="O223" i="5" a="1"/>
  <c r="O223" i="5" s="1"/>
  <c r="K223" i="5" a="1"/>
  <c r="K223" i="5" s="1"/>
  <c r="G223" i="5" a="1"/>
  <c r="G223" i="5" s="1"/>
  <c r="B223" i="5" a="1"/>
  <c r="B223" i="5" s="1"/>
  <c r="N223" i="5" a="1"/>
  <c r="N223" i="5" s="1"/>
  <c r="J223" i="5" a="1"/>
  <c r="J223" i="5" s="1"/>
  <c r="F223" i="5" a="1"/>
  <c r="F223" i="5" s="1"/>
  <c r="M223" i="5" a="1"/>
  <c r="M223" i="5" s="1"/>
  <c r="I223" i="5" a="1"/>
  <c r="I223" i="5" s="1"/>
  <c r="E223" i="5" a="1"/>
  <c r="E223" i="5" s="1"/>
  <c r="N224" i="5" l="1" a="1"/>
  <c r="N224" i="5" s="1"/>
  <c r="Q225" i="5"/>
  <c r="M224" i="5" a="1"/>
  <c r="M224" i="5" s="1"/>
  <c r="O224" i="5" a="1"/>
  <c r="O224" i="5" s="1"/>
  <c r="J224" i="5" a="1"/>
  <c r="J224" i="5" s="1"/>
  <c r="F224" i="5" a="1"/>
  <c r="F224" i="5" s="1"/>
  <c r="I224" i="5" a="1"/>
  <c r="I224" i="5" s="1"/>
  <c r="E224" i="5" a="1"/>
  <c r="E224" i="5" s="1"/>
  <c r="K224" i="5" a="1"/>
  <c r="K224" i="5" s="1"/>
  <c r="G224" i="5" a="1"/>
  <c r="G224" i="5" s="1"/>
  <c r="B224" i="5" a="1"/>
  <c r="B224" i="5" s="1"/>
  <c r="L224" i="5" a="1"/>
  <c r="L224" i="5" s="1"/>
  <c r="H224" i="5" a="1"/>
  <c r="H224" i="5" s="1"/>
  <c r="D224" i="5" a="1"/>
  <c r="D224" i="5" s="1"/>
  <c r="L225" i="5" l="1" a="1"/>
  <c r="L225" i="5" s="1"/>
  <c r="H225" i="5" a="1"/>
  <c r="H225" i="5" s="1"/>
  <c r="O225" i="5" a="1"/>
  <c r="O225" i="5" s="1"/>
  <c r="K225" i="5" a="1"/>
  <c r="K225" i="5" s="1"/>
  <c r="G225" i="5" a="1"/>
  <c r="G225" i="5" s="1"/>
  <c r="B225" i="5" a="1"/>
  <c r="B225" i="5" s="1"/>
  <c r="N225" i="5" a="1"/>
  <c r="N225" i="5" s="1"/>
  <c r="J225" i="5" a="1"/>
  <c r="J225" i="5" s="1"/>
  <c r="F225" i="5" a="1"/>
  <c r="F225" i="5" s="1"/>
  <c r="Q226" i="5"/>
  <c r="M225" i="5" a="1"/>
  <c r="M225" i="5" s="1"/>
  <c r="I225" i="5" a="1"/>
  <c r="I225" i="5" s="1"/>
  <c r="E225" i="5" a="1"/>
  <c r="E225" i="5" s="1"/>
  <c r="D225" i="5" a="1"/>
  <c r="D225" i="5" s="1"/>
  <c r="O226" i="5" l="1" a="1"/>
  <c r="O226" i="5" s="1"/>
  <c r="K226" i="5" a="1"/>
  <c r="K226" i="5" s="1"/>
  <c r="G226" i="5" a="1"/>
  <c r="G226" i="5" s="1"/>
  <c r="B226" i="5" a="1"/>
  <c r="B226" i="5" s="1"/>
  <c r="N226" i="5" a="1"/>
  <c r="N226" i="5" s="1"/>
  <c r="J226" i="5" a="1"/>
  <c r="J226" i="5" s="1"/>
  <c r="F226" i="5" a="1"/>
  <c r="F226" i="5" s="1"/>
  <c r="Q227" i="5"/>
  <c r="M226" i="5" a="1"/>
  <c r="M226" i="5" s="1"/>
  <c r="I226" i="5" a="1"/>
  <c r="I226" i="5" s="1"/>
  <c r="E226" i="5" a="1"/>
  <c r="E226" i="5" s="1"/>
  <c r="L226" i="5" a="1"/>
  <c r="L226" i="5" s="1"/>
  <c r="H226" i="5" a="1"/>
  <c r="H226" i="5" s="1"/>
  <c r="D226" i="5" a="1"/>
  <c r="D226" i="5" s="1"/>
  <c r="Q228" i="5" l="1"/>
  <c r="M227" i="5" a="1"/>
  <c r="M227" i="5" s="1"/>
  <c r="I227" i="5" a="1"/>
  <c r="I227" i="5" s="1"/>
  <c r="E227" i="5" a="1"/>
  <c r="E227" i="5" s="1"/>
  <c r="L227" i="5" a="1"/>
  <c r="L227" i="5" s="1"/>
  <c r="H227" i="5" a="1"/>
  <c r="H227" i="5" s="1"/>
  <c r="D227" i="5" a="1"/>
  <c r="D227" i="5" s="1"/>
  <c r="O227" i="5" a="1"/>
  <c r="O227" i="5" s="1"/>
  <c r="K227" i="5" a="1"/>
  <c r="K227" i="5" s="1"/>
  <c r="G227" i="5" a="1"/>
  <c r="G227" i="5" s="1"/>
  <c r="B227" i="5" a="1"/>
  <c r="B227" i="5" s="1"/>
  <c r="N227" i="5" a="1"/>
  <c r="N227" i="5" s="1"/>
  <c r="J227" i="5" a="1"/>
  <c r="J227" i="5" s="1"/>
  <c r="F227" i="5" a="1"/>
  <c r="F227" i="5" s="1"/>
  <c r="L228" i="5" l="1" a="1"/>
  <c r="L228" i="5" s="1"/>
  <c r="H228" i="5" a="1"/>
  <c r="H228" i="5" s="1"/>
  <c r="D228" i="5" a="1"/>
  <c r="D228" i="5" s="1"/>
  <c r="O228" i="5" a="1"/>
  <c r="O228" i="5" s="1"/>
  <c r="K228" i="5" a="1"/>
  <c r="K228" i="5" s="1"/>
  <c r="G228" i="5" a="1"/>
  <c r="G228" i="5" s="1"/>
  <c r="B228" i="5" a="1"/>
  <c r="B228" i="5" s="1"/>
  <c r="N228" i="5" a="1"/>
  <c r="N228" i="5" s="1"/>
  <c r="J228" i="5" a="1"/>
  <c r="J228" i="5" s="1"/>
  <c r="F228" i="5" a="1"/>
  <c r="F228" i="5" s="1"/>
  <c r="M228" i="5" a="1"/>
  <c r="M228" i="5" s="1"/>
  <c r="I228" i="5" a="1"/>
  <c r="I228" i="5" s="1"/>
  <c r="E228" i="5" a="1"/>
  <c r="E228" i="5" s="1"/>
  <c r="Q229" i="5"/>
  <c r="N229" i="5" l="1" a="1"/>
  <c r="N229" i="5" s="1"/>
  <c r="J229" i="5" a="1"/>
  <c r="J229" i="5" s="1"/>
  <c r="F229" i="5" a="1"/>
  <c r="F229" i="5" s="1"/>
  <c r="Q230" i="5"/>
  <c r="M229" i="5" a="1"/>
  <c r="M229" i="5" s="1"/>
  <c r="I229" i="5" a="1"/>
  <c r="I229" i="5" s="1"/>
  <c r="E229" i="5" a="1"/>
  <c r="E229" i="5" s="1"/>
  <c r="L229" i="5" a="1"/>
  <c r="L229" i="5" s="1"/>
  <c r="H229" i="5" a="1"/>
  <c r="H229" i="5" s="1"/>
  <c r="D229" i="5" a="1"/>
  <c r="D229" i="5" s="1"/>
  <c r="O229" i="5" a="1"/>
  <c r="O229" i="5" s="1"/>
  <c r="K229" i="5" a="1"/>
  <c r="K229" i="5" s="1"/>
  <c r="G229" i="5" a="1"/>
  <c r="G229" i="5" s="1"/>
  <c r="B229" i="5" a="1"/>
  <c r="B229" i="5" s="1"/>
  <c r="Q231" i="5" l="1"/>
  <c r="M230" i="5" a="1"/>
  <c r="M230" i="5" s="1"/>
  <c r="I230" i="5" a="1"/>
  <c r="I230" i="5" s="1"/>
  <c r="E230" i="5" a="1"/>
  <c r="E230" i="5" s="1"/>
  <c r="L230" i="5" a="1"/>
  <c r="L230" i="5" s="1"/>
  <c r="H230" i="5" a="1"/>
  <c r="H230" i="5" s="1"/>
  <c r="D230" i="5" a="1"/>
  <c r="D230" i="5" s="1"/>
  <c r="O230" i="5" a="1"/>
  <c r="O230" i="5" s="1"/>
  <c r="K230" i="5" a="1"/>
  <c r="K230" i="5" s="1"/>
  <c r="G230" i="5" a="1"/>
  <c r="G230" i="5" s="1"/>
  <c r="B230" i="5" a="1"/>
  <c r="B230" i="5" s="1"/>
  <c r="N230" i="5" a="1"/>
  <c r="N230" i="5" s="1"/>
  <c r="J230" i="5" a="1"/>
  <c r="J230" i="5" s="1"/>
  <c r="F230" i="5" a="1"/>
  <c r="F230" i="5" s="1"/>
  <c r="O231" i="5" l="1" a="1"/>
  <c r="O231" i="5" s="1"/>
  <c r="K231" i="5" a="1"/>
  <c r="K231" i="5" s="1"/>
  <c r="G231" i="5" a="1"/>
  <c r="G231" i="5" s="1"/>
  <c r="B231" i="5" a="1"/>
  <c r="B231" i="5" s="1"/>
  <c r="N231" i="5" a="1"/>
  <c r="N231" i="5" s="1"/>
  <c r="J231" i="5" a="1"/>
  <c r="J231" i="5" s="1"/>
  <c r="F231" i="5" a="1"/>
  <c r="F231" i="5" s="1"/>
  <c r="Q232" i="5"/>
  <c r="M231" i="5" a="1"/>
  <c r="M231" i="5" s="1"/>
  <c r="I231" i="5" a="1"/>
  <c r="I231" i="5" s="1"/>
  <c r="E231" i="5" a="1"/>
  <c r="E231" i="5" s="1"/>
  <c r="L231" i="5" a="1"/>
  <c r="L231" i="5" s="1"/>
  <c r="H231" i="5" a="1"/>
  <c r="H231" i="5" s="1"/>
  <c r="D231" i="5" a="1"/>
  <c r="D231" i="5" s="1"/>
  <c r="N232" i="5" l="1" a="1"/>
  <c r="N232" i="5" s="1"/>
  <c r="J232" i="5" a="1"/>
  <c r="J232" i="5" s="1"/>
  <c r="F232" i="5" a="1"/>
  <c r="F232" i="5" s="1"/>
  <c r="Q233" i="5"/>
  <c r="M232" i="5" a="1"/>
  <c r="M232" i="5" s="1"/>
  <c r="I232" i="5" a="1"/>
  <c r="I232" i="5" s="1"/>
  <c r="E232" i="5" a="1"/>
  <c r="E232" i="5" s="1"/>
  <c r="L232" i="5" a="1"/>
  <c r="L232" i="5" s="1"/>
  <c r="H232" i="5" a="1"/>
  <c r="H232" i="5" s="1"/>
  <c r="D232" i="5" a="1"/>
  <c r="D232" i="5" s="1"/>
  <c r="O232" i="5" a="1"/>
  <c r="O232" i="5" s="1"/>
  <c r="B232" i="5" a="1"/>
  <c r="B232" i="5" s="1"/>
  <c r="K232" i="5" a="1"/>
  <c r="K232" i="5" s="1"/>
  <c r="G232" i="5" a="1"/>
  <c r="G232" i="5" s="1"/>
  <c r="L233" i="5" l="1" a="1"/>
  <c r="L233" i="5" s="1"/>
  <c r="H233" i="5" a="1"/>
  <c r="H233" i="5" s="1"/>
  <c r="D233" i="5" a="1"/>
  <c r="D233" i="5" s="1"/>
  <c r="O233" i="5" a="1"/>
  <c r="O233" i="5" s="1"/>
  <c r="K233" i="5" a="1"/>
  <c r="K233" i="5" s="1"/>
  <c r="G233" i="5" a="1"/>
  <c r="G233" i="5" s="1"/>
  <c r="B233" i="5" a="1"/>
  <c r="B233" i="5" s="1"/>
  <c r="N233" i="5" a="1"/>
  <c r="N233" i="5" s="1"/>
  <c r="J233" i="5" a="1"/>
  <c r="J233" i="5" s="1"/>
  <c r="F233" i="5" a="1"/>
  <c r="F233" i="5" s="1"/>
  <c r="Q234" i="5"/>
  <c r="M233" i="5" a="1"/>
  <c r="M233" i="5" s="1"/>
  <c r="I233" i="5" a="1"/>
  <c r="I233" i="5" s="1"/>
  <c r="E233" i="5" a="1"/>
  <c r="E233" i="5" s="1"/>
  <c r="O234" i="5" l="1" a="1"/>
  <c r="O234" i="5" s="1"/>
  <c r="K234" i="5" a="1"/>
  <c r="K234" i="5" s="1"/>
  <c r="G234" i="5" a="1"/>
  <c r="G234" i="5" s="1"/>
  <c r="B234" i="5" a="1"/>
  <c r="B234" i="5" s="1"/>
  <c r="N234" i="5" a="1"/>
  <c r="N234" i="5" s="1"/>
  <c r="J234" i="5" a="1"/>
  <c r="J234" i="5" s="1"/>
  <c r="F234" i="5" a="1"/>
  <c r="F234" i="5" s="1"/>
  <c r="Q235" i="5"/>
  <c r="M234" i="5" a="1"/>
  <c r="M234" i="5" s="1"/>
  <c r="I234" i="5" a="1"/>
  <c r="I234" i="5" s="1"/>
  <c r="E234" i="5" a="1"/>
  <c r="E234" i="5" s="1"/>
  <c r="D234" i="5" a="1"/>
  <c r="D234" i="5" s="1"/>
  <c r="H234" i="5" a="1"/>
  <c r="H234" i="5" s="1"/>
  <c r="L234" i="5" a="1"/>
  <c r="L234" i="5" s="1"/>
  <c r="Q236" i="5" l="1"/>
  <c r="M235" i="5" a="1"/>
  <c r="M235" i="5" s="1"/>
  <c r="I235" i="5" a="1"/>
  <c r="I235" i="5" s="1"/>
  <c r="E235" i="5" a="1"/>
  <c r="E235" i="5" s="1"/>
  <c r="L235" i="5" a="1"/>
  <c r="L235" i="5" s="1"/>
  <c r="H235" i="5" a="1"/>
  <c r="H235" i="5" s="1"/>
  <c r="D235" i="5" a="1"/>
  <c r="D235" i="5" s="1"/>
  <c r="O235" i="5" a="1"/>
  <c r="O235" i="5" s="1"/>
  <c r="K235" i="5" a="1"/>
  <c r="K235" i="5" s="1"/>
  <c r="G235" i="5" a="1"/>
  <c r="G235" i="5" s="1"/>
  <c r="B235" i="5" a="1"/>
  <c r="B235" i="5" s="1"/>
  <c r="N235" i="5" a="1"/>
  <c r="N235" i="5" s="1"/>
  <c r="J235" i="5" a="1"/>
  <c r="J235" i="5" s="1"/>
  <c r="F235" i="5" a="1"/>
  <c r="F235" i="5" s="1"/>
  <c r="L236" i="5" l="1" a="1"/>
  <c r="L236" i="5" s="1"/>
  <c r="H236" i="5" a="1"/>
  <c r="H236" i="5" s="1"/>
  <c r="D236" i="5" a="1"/>
  <c r="D236" i="5" s="1"/>
  <c r="O236" i="5" a="1"/>
  <c r="O236" i="5" s="1"/>
  <c r="K236" i="5" a="1"/>
  <c r="K236" i="5" s="1"/>
  <c r="G236" i="5" a="1"/>
  <c r="G236" i="5" s="1"/>
  <c r="B236" i="5" a="1"/>
  <c r="B236" i="5" s="1"/>
  <c r="N236" i="5" a="1"/>
  <c r="N236" i="5" s="1"/>
  <c r="J236" i="5" a="1"/>
  <c r="J236" i="5" s="1"/>
  <c r="F236" i="5" a="1"/>
  <c r="F236" i="5" s="1"/>
  <c r="I236" i="5" a="1"/>
  <c r="I236" i="5" s="1"/>
  <c r="E236" i="5" a="1"/>
  <c r="E236" i="5" s="1"/>
  <c r="Q237" i="5"/>
  <c r="M236" i="5" a="1"/>
  <c r="M236" i="5" s="1"/>
  <c r="N237" i="5" l="1" a="1"/>
  <c r="N237" i="5" s="1"/>
  <c r="J237" i="5" a="1"/>
  <c r="J237" i="5" s="1"/>
  <c r="F237" i="5" a="1"/>
  <c r="F237" i="5" s="1"/>
  <c r="Q238" i="5"/>
  <c r="M237" i="5" a="1"/>
  <c r="M237" i="5" s="1"/>
  <c r="I237" i="5" a="1"/>
  <c r="I237" i="5" s="1"/>
  <c r="E237" i="5" a="1"/>
  <c r="E237" i="5" s="1"/>
  <c r="L237" i="5" a="1"/>
  <c r="L237" i="5" s="1"/>
  <c r="H237" i="5" a="1"/>
  <c r="H237" i="5" s="1"/>
  <c r="D237" i="5" a="1"/>
  <c r="D237" i="5" s="1"/>
  <c r="O237" i="5" a="1"/>
  <c r="O237" i="5" s="1"/>
  <c r="K237" i="5" a="1"/>
  <c r="K237" i="5" s="1"/>
  <c r="G237" i="5" a="1"/>
  <c r="G237" i="5" s="1"/>
  <c r="B237" i="5" a="1"/>
  <c r="B237" i="5" s="1"/>
  <c r="Q239" i="5" l="1"/>
  <c r="M238" i="5" a="1"/>
  <c r="M238" i="5" s="1"/>
  <c r="I238" i="5" a="1"/>
  <c r="I238" i="5" s="1"/>
  <c r="E238" i="5" a="1"/>
  <c r="E238" i="5" s="1"/>
  <c r="L238" i="5" a="1"/>
  <c r="L238" i="5" s="1"/>
  <c r="H238" i="5" a="1"/>
  <c r="H238" i="5" s="1"/>
  <c r="D238" i="5" a="1"/>
  <c r="D238" i="5" s="1"/>
  <c r="O238" i="5" a="1"/>
  <c r="O238" i="5" s="1"/>
  <c r="K238" i="5" a="1"/>
  <c r="K238" i="5" s="1"/>
  <c r="G238" i="5" a="1"/>
  <c r="G238" i="5" s="1"/>
  <c r="B238" i="5" a="1"/>
  <c r="B238" i="5" s="1"/>
  <c r="N238" i="5" a="1"/>
  <c r="N238" i="5" s="1"/>
  <c r="J238" i="5" a="1"/>
  <c r="J238" i="5" s="1"/>
  <c r="F238" i="5" a="1"/>
  <c r="F238" i="5" s="1"/>
  <c r="O239" i="5" l="1" a="1"/>
  <c r="O239" i="5" s="1"/>
  <c r="K239" i="5" a="1"/>
  <c r="K239" i="5" s="1"/>
  <c r="G239" i="5" a="1"/>
  <c r="G239" i="5" s="1"/>
  <c r="B239" i="5" a="1"/>
  <c r="B239" i="5" s="1"/>
  <c r="N239" i="5" a="1"/>
  <c r="N239" i="5" s="1"/>
  <c r="J239" i="5" a="1"/>
  <c r="J239" i="5" s="1"/>
  <c r="F239" i="5" a="1"/>
  <c r="F239" i="5" s="1"/>
  <c r="Q240" i="5"/>
  <c r="M239" i="5" a="1"/>
  <c r="M239" i="5" s="1"/>
  <c r="I239" i="5" a="1"/>
  <c r="I239" i="5" s="1"/>
  <c r="E239" i="5" a="1"/>
  <c r="E239" i="5" s="1"/>
  <c r="L239" i="5" a="1"/>
  <c r="L239" i="5" s="1"/>
  <c r="H239" i="5" a="1"/>
  <c r="H239" i="5" s="1"/>
  <c r="D239" i="5" a="1"/>
  <c r="D239" i="5" s="1"/>
  <c r="N240" i="5" l="1" a="1"/>
  <c r="N240" i="5" s="1"/>
  <c r="J240" i="5" a="1"/>
  <c r="J240" i="5" s="1"/>
  <c r="F240" i="5" a="1"/>
  <c r="F240" i="5" s="1"/>
  <c r="Q241" i="5"/>
  <c r="M240" i="5" a="1"/>
  <c r="M240" i="5" s="1"/>
  <c r="I240" i="5" a="1"/>
  <c r="I240" i="5" s="1"/>
  <c r="E240" i="5" a="1"/>
  <c r="E240" i="5" s="1"/>
  <c r="L240" i="5" a="1"/>
  <c r="L240" i="5" s="1"/>
  <c r="H240" i="5" a="1"/>
  <c r="H240" i="5" s="1"/>
  <c r="D240" i="5" a="1"/>
  <c r="D240" i="5" s="1"/>
  <c r="O240" i="5" a="1"/>
  <c r="O240" i="5" s="1"/>
  <c r="K240" i="5" a="1"/>
  <c r="K240" i="5" s="1"/>
  <c r="G240" i="5" a="1"/>
  <c r="G240" i="5" s="1"/>
  <c r="B240" i="5" a="1"/>
  <c r="B240" i="5" s="1"/>
  <c r="L241" i="5" l="1" a="1"/>
  <c r="L241" i="5" s="1"/>
  <c r="H241" i="5" a="1"/>
  <c r="H241" i="5" s="1"/>
  <c r="D241" i="5" a="1"/>
  <c r="D241" i="5" s="1"/>
  <c r="O241" i="5" a="1"/>
  <c r="O241" i="5" s="1"/>
  <c r="K241" i="5" a="1"/>
  <c r="K241" i="5" s="1"/>
  <c r="G241" i="5" a="1"/>
  <c r="G241" i="5" s="1"/>
  <c r="B241" i="5" a="1"/>
  <c r="B241" i="5" s="1"/>
  <c r="N241" i="5" a="1"/>
  <c r="N241" i="5" s="1"/>
  <c r="J241" i="5" a="1"/>
  <c r="J241" i="5" s="1"/>
  <c r="F241" i="5" a="1"/>
  <c r="F241" i="5" s="1"/>
  <c r="Q242" i="5"/>
  <c r="M241" i="5" a="1"/>
  <c r="M241" i="5" s="1"/>
  <c r="I241" i="5" a="1"/>
  <c r="I241" i="5" s="1"/>
  <c r="E241" i="5" a="1"/>
  <c r="E241" i="5" s="1"/>
  <c r="O242" i="5" l="1" a="1"/>
  <c r="O242" i="5" s="1"/>
  <c r="K242" i="5" a="1"/>
  <c r="K242" i="5" s="1"/>
  <c r="G242" i="5" a="1"/>
  <c r="G242" i="5" s="1"/>
  <c r="B242" i="5" a="1"/>
  <c r="B242" i="5" s="1"/>
  <c r="N242" i="5" a="1"/>
  <c r="N242" i="5" s="1"/>
  <c r="J242" i="5" a="1"/>
  <c r="J242" i="5" s="1"/>
  <c r="F242" i="5" a="1"/>
  <c r="F242" i="5" s="1"/>
  <c r="Q243" i="5"/>
  <c r="M242" i="5" a="1"/>
  <c r="M242" i="5" s="1"/>
  <c r="I242" i="5" a="1"/>
  <c r="I242" i="5" s="1"/>
  <c r="E242" i="5" a="1"/>
  <c r="E242" i="5" s="1"/>
  <c r="L242" i="5" a="1"/>
  <c r="L242" i="5" s="1"/>
  <c r="H242" i="5" a="1"/>
  <c r="H242" i="5" s="1"/>
  <c r="D242" i="5" a="1"/>
  <c r="D242" i="5" s="1"/>
  <c r="Q244" i="5" l="1"/>
  <c r="M243" i="5" a="1"/>
  <c r="M243" i="5" s="1"/>
  <c r="I243" i="5" a="1"/>
  <c r="I243" i="5" s="1"/>
  <c r="E243" i="5" a="1"/>
  <c r="E243" i="5" s="1"/>
  <c r="L243" i="5" a="1"/>
  <c r="L243" i="5" s="1"/>
  <c r="H243" i="5" a="1"/>
  <c r="H243" i="5" s="1"/>
  <c r="D243" i="5" a="1"/>
  <c r="D243" i="5" s="1"/>
  <c r="O243" i="5" a="1"/>
  <c r="O243" i="5" s="1"/>
  <c r="K243" i="5" a="1"/>
  <c r="K243" i="5" s="1"/>
  <c r="G243" i="5" a="1"/>
  <c r="G243" i="5" s="1"/>
  <c r="B243" i="5" a="1"/>
  <c r="B243" i="5" s="1"/>
  <c r="N243" i="5" a="1"/>
  <c r="N243" i="5" s="1"/>
  <c r="J243" i="5" a="1"/>
  <c r="J243" i="5" s="1"/>
  <c r="F243" i="5" a="1"/>
  <c r="F243" i="5" s="1"/>
  <c r="L244" i="5" l="1" a="1"/>
  <c r="L244" i="5" s="1"/>
  <c r="H244" i="5" a="1"/>
  <c r="H244" i="5" s="1"/>
  <c r="D244" i="5" a="1"/>
  <c r="D244" i="5" s="1"/>
  <c r="O244" i="5" a="1"/>
  <c r="O244" i="5" s="1"/>
  <c r="K244" i="5" a="1"/>
  <c r="K244" i="5" s="1"/>
  <c r="G244" i="5" a="1"/>
  <c r="G244" i="5" s="1"/>
  <c r="B244" i="5" a="1"/>
  <c r="B244" i="5" s="1"/>
  <c r="N244" i="5" a="1"/>
  <c r="N244" i="5" s="1"/>
  <c r="J244" i="5" a="1"/>
  <c r="J244" i="5" s="1"/>
  <c r="F244" i="5" a="1"/>
  <c r="F244" i="5" s="1"/>
  <c r="Q245" i="5"/>
  <c r="M244" i="5" a="1"/>
  <c r="M244" i="5" s="1"/>
  <c r="E244" i="5" a="1"/>
  <c r="E244" i="5" s="1"/>
  <c r="I244" i="5" a="1"/>
  <c r="I244" i="5" s="1"/>
  <c r="N245" i="5" l="1" a="1"/>
  <c r="N245" i="5" s="1"/>
  <c r="J245" i="5" a="1"/>
  <c r="J245" i="5" s="1"/>
  <c r="F245" i="5" a="1"/>
  <c r="F245" i="5" s="1"/>
  <c r="Q246" i="5"/>
  <c r="M245" i="5" a="1"/>
  <c r="M245" i="5" s="1"/>
  <c r="I245" i="5" a="1"/>
  <c r="I245" i="5" s="1"/>
  <c r="E245" i="5" a="1"/>
  <c r="E245" i="5" s="1"/>
  <c r="L245" i="5" a="1"/>
  <c r="L245" i="5" s="1"/>
  <c r="H245" i="5" a="1"/>
  <c r="H245" i="5" s="1"/>
  <c r="D245" i="5" a="1"/>
  <c r="D245" i="5" s="1"/>
  <c r="O245" i="5" a="1"/>
  <c r="O245" i="5" s="1"/>
  <c r="K245" i="5" a="1"/>
  <c r="K245" i="5" s="1"/>
  <c r="G245" i="5" a="1"/>
  <c r="G245" i="5" s="1"/>
  <c r="B245" i="5" a="1"/>
  <c r="B245" i="5" s="1"/>
  <c r="Q247" i="5" l="1"/>
  <c r="M246" i="5" a="1"/>
  <c r="M246" i="5" s="1"/>
  <c r="I246" i="5" a="1"/>
  <c r="I246" i="5" s="1"/>
  <c r="E246" i="5" a="1"/>
  <c r="E246" i="5" s="1"/>
  <c r="L246" i="5" a="1"/>
  <c r="L246" i="5" s="1"/>
  <c r="H246" i="5" a="1"/>
  <c r="H246" i="5" s="1"/>
  <c r="D246" i="5" a="1"/>
  <c r="D246" i="5" s="1"/>
  <c r="O246" i="5" a="1"/>
  <c r="O246" i="5" s="1"/>
  <c r="K246" i="5" a="1"/>
  <c r="K246" i="5" s="1"/>
  <c r="G246" i="5" a="1"/>
  <c r="G246" i="5" s="1"/>
  <c r="B246" i="5" a="1"/>
  <c r="B246" i="5" s="1"/>
  <c r="F246" i="5" a="1"/>
  <c r="F246" i="5" s="1"/>
  <c r="N246" i="5" a="1"/>
  <c r="N246" i="5" s="1"/>
  <c r="J246" i="5" a="1"/>
  <c r="J246" i="5" s="1"/>
  <c r="O247" i="5" l="1" a="1"/>
  <c r="O247" i="5" s="1"/>
  <c r="K247" i="5" a="1"/>
  <c r="K247" i="5" s="1"/>
  <c r="G247" i="5" a="1"/>
  <c r="G247" i="5" s="1"/>
  <c r="B247" i="5" a="1"/>
  <c r="B247" i="5" s="1"/>
  <c r="N247" i="5" a="1"/>
  <c r="N247" i="5" s="1"/>
  <c r="J247" i="5" a="1"/>
  <c r="J247" i="5" s="1"/>
  <c r="F247" i="5" a="1"/>
  <c r="F247" i="5" s="1"/>
  <c r="Q248" i="5"/>
  <c r="M247" i="5" a="1"/>
  <c r="M247" i="5" s="1"/>
  <c r="I247" i="5" a="1"/>
  <c r="I247" i="5" s="1"/>
  <c r="E247" i="5" a="1"/>
  <c r="E247" i="5" s="1"/>
  <c r="L247" i="5" a="1"/>
  <c r="L247" i="5" s="1"/>
  <c r="H247" i="5" a="1"/>
  <c r="H247" i="5" s="1"/>
  <c r="D247" i="5" a="1"/>
  <c r="D247" i="5" s="1"/>
  <c r="N248" i="5" l="1" a="1"/>
  <c r="N248" i="5" s="1"/>
  <c r="J248" i="5" a="1"/>
  <c r="J248" i="5" s="1"/>
  <c r="F248" i="5" a="1"/>
  <c r="F248" i="5" s="1"/>
  <c r="Q249" i="5"/>
  <c r="M248" i="5" a="1"/>
  <c r="M248" i="5" s="1"/>
  <c r="I248" i="5" a="1"/>
  <c r="I248" i="5" s="1"/>
  <c r="E248" i="5" a="1"/>
  <c r="E248" i="5" s="1"/>
  <c r="L248" i="5" a="1"/>
  <c r="L248" i="5" s="1"/>
  <c r="H248" i="5" a="1"/>
  <c r="H248" i="5" s="1"/>
  <c r="D248" i="5" a="1"/>
  <c r="D248" i="5" s="1"/>
  <c r="G248" i="5" a="1"/>
  <c r="G248" i="5" s="1"/>
  <c r="B248" i="5" a="1"/>
  <c r="B248" i="5" s="1"/>
  <c r="K248" i="5" a="1"/>
  <c r="K248" i="5" s="1"/>
  <c r="O248" i="5" a="1"/>
  <c r="O248" i="5" s="1"/>
  <c r="L249" i="5" l="1" a="1"/>
  <c r="L249" i="5" s="1"/>
  <c r="H249" i="5" a="1"/>
  <c r="H249" i="5" s="1"/>
  <c r="D249" i="5" a="1"/>
  <c r="D249" i="5" s="1"/>
  <c r="O249" i="5" a="1"/>
  <c r="O249" i="5" s="1"/>
  <c r="K249" i="5" a="1"/>
  <c r="K249" i="5" s="1"/>
  <c r="G249" i="5" a="1"/>
  <c r="G249" i="5" s="1"/>
  <c r="B249" i="5" a="1"/>
  <c r="B249" i="5" s="1"/>
  <c r="N249" i="5" a="1"/>
  <c r="N249" i="5" s="1"/>
  <c r="J249" i="5" a="1"/>
  <c r="J249" i="5" s="1"/>
  <c r="F249" i="5" a="1"/>
  <c r="F249" i="5" s="1"/>
  <c r="Q250" i="5"/>
  <c r="M249" i="5" a="1"/>
  <c r="M249" i="5" s="1"/>
  <c r="I249" i="5" a="1"/>
  <c r="I249" i="5" s="1"/>
  <c r="E249" i="5" a="1"/>
  <c r="E249" i="5" s="1"/>
  <c r="O250" i="5" l="1" a="1"/>
  <c r="O250" i="5" s="1"/>
  <c r="K250" i="5" a="1"/>
  <c r="K250" i="5" s="1"/>
  <c r="G250" i="5" a="1"/>
  <c r="G250" i="5" s="1"/>
  <c r="B250" i="5" a="1"/>
  <c r="B250" i="5" s="1"/>
  <c r="N250" i="5" a="1"/>
  <c r="N250" i="5" s="1"/>
  <c r="J250" i="5" a="1"/>
  <c r="J250" i="5" s="1"/>
  <c r="F250" i="5" a="1"/>
  <c r="F250" i="5" s="1"/>
  <c r="Q251" i="5"/>
  <c r="M250" i="5" a="1"/>
  <c r="M250" i="5" s="1"/>
  <c r="I250" i="5" a="1"/>
  <c r="I250" i="5" s="1"/>
  <c r="E250" i="5" a="1"/>
  <c r="E250" i="5" s="1"/>
  <c r="L250" i="5" a="1"/>
  <c r="L250" i="5" s="1"/>
  <c r="H250" i="5" a="1"/>
  <c r="H250" i="5" s="1"/>
  <c r="D250" i="5" a="1"/>
  <c r="D250" i="5" s="1"/>
  <c r="Q252" i="5" l="1"/>
  <c r="M251" i="5" a="1"/>
  <c r="M251" i="5" s="1"/>
  <c r="I251" i="5" a="1"/>
  <c r="I251" i="5" s="1"/>
  <c r="E251" i="5" a="1"/>
  <c r="E251" i="5" s="1"/>
  <c r="L251" i="5" a="1"/>
  <c r="L251" i="5" s="1"/>
  <c r="H251" i="5" a="1"/>
  <c r="H251" i="5" s="1"/>
  <c r="D251" i="5" a="1"/>
  <c r="D251" i="5" s="1"/>
  <c r="O251" i="5" a="1"/>
  <c r="O251" i="5" s="1"/>
  <c r="K251" i="5" a="1"/>
  <c r="K251" i="5" s="1"/>
  <c r="G251" i="5" a="1"/>
  <c r="G251" i="5" s="1"/>
  <c r="B251" i="5" a="1"/>
  <c r="B251" i="5" s="1"/>
  <c r="N251" i="5" a="1"/>
  <c r="N251" i="5" s="1"/>
  <c r="J251" i="5" a="1"/>
  <c r="J251" i="5" s="1"/>
  <c r="F251" i="5" a="1"/>
  <c r="F251" i="5" s="1"/>
  <c r="L252" i="5" l="1" a="1"/>
  <c r="L252" i="5" s="1"/>
  <c r="H252" i="5" a="1"/>
  <c r="H252" i="5" s="1"/>
  <c r="D252" i="5" a="1"/>
  <c r="D252" i="5" s="1"/>
  <c r="O252" i="5" a="1"/>
  <c r="O252" i="5" s="1"/>
  <c r="K252" i="5" a="1"/>
  <c r="K252" i="5" s="1"/>
  <c r="G252" i="5" a="1"/>
  <c r="G252" i="5" s="1"/>
  <c r="B252" i="5" a="1"/>
  <c r="B252" i="5" s="1"/>
  <c r="N252" i="5" a="1"/>
  <c r="N252" i="5" s="1"/>
  <c r="J252" i="5" a="1"/>
  <c r="J252" i="5" s="1"/>
  <c r="F252" i="5" a="1"/>
  <c r="F252" i="5" s="1"/>
  <c r="M252" i="5" a="1"/>
  <c r="M252" i="5" s="1"/>
  <c r="I252" i="5" a="1"/>
  <c r="I252" i="5" s="1"/>
  <c r="E252" i="5" a="1"/>
  <c r="E252" i="5" s="1"/>
  <c r="Q253" i="5"/>
  <c r="N253" i="5" l="1" a="1"/>
  <c r="N253" i="5" s="1"/>
  <c r="J253" i="5" a="1"/>
  <c r="J253" i="5" s="1"/>
  <c r="F253" i="5" a="1"/>
  <c r="F253" i="5" s="1"/>
  <c r="Q254" i="5"/>
  <c r="M253" i="5" a="1"/>
  <c r="M253" i="5" s="1"/>
  <c r="I253" i="5" a="1"/>
  <c r="I253" i="5" s="1"/>
  <c r="E253" i="5" a="1"/>
  <c r="E253" i="5" s="1"/>
  <c r="L253" i="5" a="1"/>
  <c r="L253" i="5" s="1"/>
  <c r="H253" i="5" a="1"/>
  <c r="H253" i="5" s="1"/>
  <c r="D253" i="5" a="1"/>
  <c r="D253" i="5" s="1"/>
  <c r="O253" i="5" a="1"/>
  <c r="O253" i="5" s="1"/>
  <c r="K253" i="5" a="1"/>
  <c r="K253" i="5" s="1"/>
  <c r="G253" i="5" a="1"/>
  <c r="G253" i="5" s="1"/>
  <c r="B253" i="5" a="1"/>
  <c r="B253" i="5" s="1"/>
  <c r="Q255" i="5" l="1"/>
  <c r="M254" i="5" a="1"/>
  <c r="M254" i="5" s="1"/>
  <c r="I254" i="5" a="1"/>
  <c r="I254" i="5" s="1"/>
  <c r="E254" i="5" a="1"/>
  <c r="E254" i="5" s="1"/>
  <c r="L254" i="5" a="1"/>
  <c r="L254" i="5" s="1"/>
  <c r="H254" i="5" a="1"/>
  <c r="H254" i="5" s="1"/>
  <c r="D254" i="5" a="1"/>
  <c r="D254" i="5" s="1"/>
  <c r="O254" i="5" a="1"/>
  <c r="O254" i="5" s="1"/>
  <c r="K254" i="5" a="1"/>
  <c r="K254" i="5" s="1"/>
  <c r="G254" i="5" a="1"/>
  <c r="G254" i="5" s="1"/>
  <c r="B254" i="5" a="1"/>
  <c r="B254" i="5" s="1"/>
  <c r="N254" i="5" a="1"/>
  <c r="N254" i="5" s="1"/>
  <c r="J254" i="5" a="1"/>
  <c r="J254" i="5" s="1"/>
  <c r="F254" i="5" a="1"/>
  <c r="F254" i="5" s="1"/>
  <c r="O255" i="5" l="1" a="1"/>
  <c r="O255" i="5" s="1"/>
  <c r="K255" i="5" a="1"/>
  <c r="K255" i="5" s="1"/>
  <c r="G255" i="5" a="1"/>
  <c r="G255" i="5" s="1"/>
  <c r="B255" i="5" a="1"/>
  <c r="B255" i="5" s="1"/>
  <c r="N255" i="5" a="1"/>
  <c r="N255" i="5" s="1"/>
  <c r="J255" i="5" a="1"/>
  <c r="J255" i="5" s="1"/>
  <c r="F255" i="5" a="1"/>
  <c r="F255" i="5" s="1"/>
  <c r="Q256" i="5"/>
  <c r="M255" i="5" a="1"/>
  <c r="M255" i="5" s="1"/>
  <c r="I255" i="5" a="1"/>
  <c r="I255" i="5" s="1"/>
  <c r="E255" i="5" a="1"/>
  <c r="E255" i="5" s="1"/>
  <c r="L255" i="5" a="1"/>
  <c r="L255" i="5" s="1"/>
  <c r="H255" i="5" a="1"/>
  <c r="H255" i="5" s="1"/>
  <c r="D255" i="5" a="1"/>
  <c r="D255" i="5" s="1"/>
  <c r="N256" i="5" l="1" a="1"/>
  <c r="N256" i="5" s="1"/>
  <c r="J256" i="5" a="1"/>
  <c r="J256" i="5" s="1"/>
  <c r="F256" i="5" a="1"/>
  <c r="F256" i="5" s="1"/>
  <c r="Q257" i="5"/>
  <c r="M256" i="5" a="1"/>
  <c r="M256" i="5" s="1"/>
  <c r="I256" i="5" a="1"/>
  <c r="I256" i="5" s="1"/>
  <c r="E256" i="5" a="1"/>
  <c r="E256" i="5" s="1"/>
  <c r="L256" i="5" a="1"/>
  <c r="L256" i="5" s="1"/>
  <c r="H256" i="5" a="1"/>
  <c r="H256" i="5" s="1"/>
  <c r="D256" i="5" a="1"/>
  <c r="D256" i="5" s="1"/>
  <c r="O256" i="5" a="1"/>
  <c r="O256" i="5" s="1"/>
  <c r="K256" i="5" a="1"/>
  <c r="K256" i="5" s="1"/>
  <c r="G256" i="5" a="1"/>
  <c r="G256" i="5" s="1"/>
  <c r="B256" i="5" a="1"/>
  <c r="B256" i="5" s="1"/>
  <c r="L257" i="5" l="1" a="1"/>
  <c r="L257" i="5" s="1"/>
  <c r="H257" i="5" a="1"/>
  <c r="H257" i="5" s="1"/>
  <c r="D257" i="5" a="1"/>
  <c r="D257" i="5" s="1"/>
  <c r="O257" i="5" a="1"/>
  <c r="O257" i="5" s="1"/>
  <c r="K257" i="5" a="1"/>
  <c r="K257" i="5" s="1"/>
  <c r="G257" i="5" a="1"/>
  <c r="G257" i="5" s="1"/>
  <c r="B257" i="5" a="1"/>
  <c r="B257" i="5" s="1"/>
  <c r="N257" i="5" a="1"/>
  <c r="N257" i="5" s="1"/>
  <c r="J257" i="5" a="1"/>
  <c r="J257" i="5" s="1"/>
  <c r="F257" i="5" a="1"/>
  <c r="F257" i="5" s="1"/>
  <c r="Q258" i="5"/>
  <c r="M257" i="5" a="1"/>
  <c r="M257" i="5" s="1"/>
  <c r="I257" i="5" a="1"/>
  <c r="I257" i="5" s="1"/>
  <c r="E257" i="5" a="1"/>
  <c r="E257" i="5" s="1"/>
  <c r="O258" i="5" l="1" a="1"/>
  <c r="O258" i="5" s="1"/>
  <c r="K258" i="5" a="1"/>
  <c r="K258" i="5" s="1"/>
  <c r="G258" i="5" a="1"/>
  <c r="G258" i="5" s="1"/>
  <c r="B258" i="5" a="1"/>
  <c r="B258" i="5" s="1"/>
  <c r="N258" i="5" a="1"/>
  <c r="N258" i="5" s="1"/>
  <c r="J258" i="5" a="1"/>
  <c r="J258" i="5" s="1"/>
  <c r="F258" i="5" a="1"/>
  <c r="F258" i="5" s="1"/>
  <c r="Q259" i="5"/>
  <c r="M258" i="5" a="1"/>
  <c r="M258" i="5" s="1"/>
  <c r="I258" i="5" a="1"/>
  <c r="I258" i="5" s="1"/>
  <c r="E258" i="5" a="1"/>
  <c r="E258" i="5" s="1"/>
  <c r="D258" i="5" a="1"/>
  <c r="D258" i="5" s="1"/>
  <c r="L258" i="5" a="1"/>
  <c r="L258" i="5" s="1"/>
  <c r="H258" i="5" a="1"/>
  <c r="H258" i="5" s="1"/>
  <c r="Q260" i="5" l="1"/>
  <c r="M259" i="5" a="1"/>
  <c r="M259" i="5" s="1"/>
  <c r="I259" i="5" a="1"/>
  <c r="I259" i="5" s="1"/>
  <c r="E259" i="5" a="1"/>
  <c r="E259" i="5" s="1"/>
  <c r="L259" i="5" a="1"/>
  <c r="L259" i="5" s="1"/>
  <c r="H259" i="5" a="1"/>
  <c r="H259" i="5" s="1"/>
  <c r="D259" i="5" a="1"/>
  <c r="D259" i="5" s="1"/>
  <c r="O259" i="5" a="1"/>
  <c r="O259" i="5" s="1"/>
  <c r="K259" i="5" a="1"/>
  <c r="K259" i="5" s="1"/>
  <c r="G259" i="5" a="1"/>
  <c r="G259" i="5" s="1"/>
  <c r="B259" i="5" a="1"/>
  <c r="B259" i="5" s="1"/>
  <c r="N259" i="5" a="1"/>
  <c r="N259" i="5" s="1"/>
  <c r="J259" i="5" a="1"/>
  <c r="J259" i="5" s="1"/>
  <c r="F259" i="5" a="1"/>
  <c r="F259" i="5" s="1"/>
  <c r="L260" i="5" l="1" a="1"/>
  <c r="L260" i="5" s="1"/>
  <c r="H260" i="5" a="1"/>
  <c r="H260" i="5" s="1"/>
  <c r="D260" i="5" a="1"/>
  <c r="D260" i="5" s="1"/>
  <c r="O260" i="5" a="1"/>
  <c r="O260" i="5" s="1"/>
  <c r="K260" i="5" a="1"/>
  <c r="K260" i="5" s="1"/>
  <c r="G260" i="5" a="1"/>
  <c r="G260" i="5" s="1"/>
  <c r="B260" i="5" a="1"/>
  <c r="B260" i="5" s="1"/>
  <c r="N260" i="5" a="1"/>
  <c r="N260" i="5" s="1"/>
  <c r="J260" i="5" a="1"/>
  <c r="J260" i="5" s="1"/>
  <c r="F260" i="5" a="1"/>
  <c r="F260" i="5" s="1"/>
  <c r="E260" i="5" a="1"/>
  <c r="E260" i="5" s="1"/>
  <c r="Q261" i="5"/>
  <c r="I260" i="5" a="1"/>
  <c r="I260" i="5" s="1"/>
  <c r="M260" i="5" a="1"/>
  <c r="M260" i="5" s="1"/>
  <c r="N261" i="5" l="1" a="1"/>
  <c r="N261" i="5" s="1"/>
  <c r="J261" i="5" a="1"/>
  <c r="J261" i="5" s="1"/>
  <c r="F261" i="5" a="1"/>
  <c r="F261" i="5" s="1"/>
  <c r="Q262" i="5"/>
  <c r="M261" i="5" a="1"/>
  <c r="M261" i="5" s="1"/>
  <c r="I261" i="5" a="1"/>
  <c r="I261" i="5" s="1"/>
  <c r="E261" i="5" a="1"/>
  <c r="E261" i="5" s="1"/>
  <c r="L261" i="5" a="1"/>
  <c r="L261" i="5" s="1"/>
  <c r="H261" i="5" a="1"/>
  <c r="H261" i="5" s="1"/>
  <c r="D261" i="5" a="1"/>
  <c r="D261" i="5" s="1"/>
  <c r="O261" i="5" a="1"/>
  <c r="O261" i="5" s="1"/>
  <c r="K261" i="5" a="1"/>
  <c r="K261" i="5" s="1"/>
  <c r="G261" i="5" a="1"/>
  <c r="G261" i="5" s="1"/>
  <c r="B261" i="5" a="1"/>
  <c r="B261" i="5" s="1"/>
  <c r="Q263" i="5" l="1"/>
  <c r="M262" i="5" a="1"/>
  <c r="M262" i="5" s="1"/>
  <c r="I262" i="5" a="1"/>
  <c r="I262" i="5" s="1"/>
  <c r="E262" i="5" a="1"/>
  <c r="E262" i="5" s="1"/>
  <c r="L262" i="5" a="1"/>
  <c r="L262" i="5" s="1"/>
  <c r="H262" i="5" a="1"/>
  <c r="H262" i="5" s="1"/>
  <c r="D262" i="5" a="1"/>
  <c r="D262" i="5" s="1"/>
  <c r="O262" i="5" a="1"/>
  <c r="O262" i="5" s="1"/>
  <c r="K262" i="5" a="1"/>
  <c r="K262" i="5" s="1"/>
  <c r="G262" i="5" a="1"/>
  <c r="G262" i="5" s="1"/>
  <c r="B262" i="5" a="1"/>
  <c r="B262" i="5" s="1"/>
  <c r="J262" i="5" a="1"/>
  <c r="J262" i="5" s="1"/>
  <c r="F262" i="5" a="1"/>
  <c r="F262" i="5" s="1"/>
  <c r="N262" i="5" a="1"/>
  <c r="N262" i="5" s="1"/>
  <c r="O263" i="5" l="1" a="1"/>
  <c r="O263" i="5" s="1"/>
  <c r="K263" i="5" a="1"/>
  <c r="K263" i="5" s="1"/>
  <c r="G263" i="5" a="1"/>
  <c r="G263" i="5" s="1"/>
  <c r="B263" i="5" a="1"/>
  <c r="B263" i="5" s="1"/>
  <c r="N263" i="5" a="1"/>
  <c r="N263" i="5" s="1"/>
  <c r="J263" i="5" a="1"/>
  <c r="J263" i="5" s="1"/>
  <c r="F263" i="5" a="1"/>
  <c r="F263" i="5" s="1"/>
  <c r="Q264" i="5"/>
  <c r="M263" i="5" a="1"/>
  <c r="M263" i="5" s="1"/>
  <c r="I263" i="5" a="1"/>
  <c r="I263" i="5" s="1"/>
  <c r="E263" i="5" a="1"/>
  <c r="E263" i="5" s="1"/>
  <c r="L263" i="5" a="1"/>
  <c r="L263" i="5" s="1"/>
  <c r="H263" i="5" a="1"/>
  <c r="H263" i="5" s="1"/>
  <c r="D263" i="5" a="1"/>
  <c r="D263" i="5" s="1"/>
  <c r="N264" i="5" l="1" a="1"/>
  <c r="N264" i="5" s="1"/>
  <c r="J264" i="5" a="1"/>
  <c r="J264" i="5" s="1"/>
  <c r="F264" i="5" a="1"/>
  <c r="F264" i="5" s="1"/>
  <c r="Q265" i="5"/>
  <c r="M264" i="5" a="1"/>
  <c r="M264" i="5" s="1"/>
  <c r="I264" i="5" a="1"/>
  <c r="I264" i="5" s="1"/>
  <c r="E264" i="5" a="1"/>
  <c r="E264" i="5" s="1"/>
  <c r="L264" i="5" a="1"/>
  <c r="L264" i="5" s="1"/>
  <c r="H264" i="5" a="1"/>
  <c r="H264" i="5" s="1"/>
  <c r="D264" i="5" a="1"/>
  <c r="D264" i="5" s="1"/>
  <c r="O264" i="5" a="1"/>
  <c r="O264" i="5" s="1"/>
  <c r="K264" i="5" a="1"/>
  <c r="K264" i="5" s="1"/>
  <c r="G264" i="5" a="1"/>
  <c r="G264" i="5" s="1"/>
  <c r="B264" i="5" a="1"/>
  <c r="B264" i="5" s="1"/>
  <c r="L265" i="5" l="1" a="1"/>
  <c r="L265" i="5" s="1"/>
  <c r="H265" i="5" a="1"/>
  <c r="H265" i="5" s="1"/>
  <c r="D265" i="5" a="1"/>
  <c r="D265" i="5" s="1"/>
  <c r="O265" i="5" a="1"/>
  <c r="O265" i="5" s="1"/>
  <c r="K265" i="5" a="1"/>
  <c r="K265" i="5" s="1"/>
  <c r="G265" i="5" a="1"/>
  <c r="G265" i="5" s="1"/>
  <c r="B265" i="5" a="1"/>
  <c r="B265" i="5" s="1"/>
  <c r="N265" i="5" a="1"/>
  <c r="N265" i="5" s="1"/>
  <c r="J265" i="5" a="1"/>
  <c r="J265" i="5" s="1"/>
  <c r="F265" i="5" a="1"/>
  <c r="F265" i="5" s="1"/>
  <c r="Q266" i="5"/>
  <c r="M265" i="5" a="1"/>
  <c r="M265" i="5" s="1"/>
  <c r="I265" i="5" a="1"/>
  <c r="I265" i="5" s="1"/>
  <c r="E265" i="5" a="1"/>
  <c r="E265" i="5" s="1"/>
  <c r="O266" i="5" l="1" a="1"/>
  <c r="O266" i="5" s="1"/>
  <c r="K266" i="5" a="1"/>
  <c r="K266" i="5" s="1"/>
  <c r="G266" i="5" a="1"/>
  <c r="G266" i="5" s="1"/>
  <c r="B266" i="5" a="1"/>
  <c r="B266" i="5" s="1"/>
  <c r="N266" i="5" a="1"/>
  <c r="N266" i="5" s="1"/>
  <c r="J266" i="5" a="1"/>
  <c r="J266" i="5" s="1"/>
  <c r="F266" i="5" a="1"/>
  <c r="F266" i="5" s="1"/>
  <c r="Q267" i="5"/>
  <c r="M266" i="5" a="1"/>
  <c r="M266" i="5" s="1"/>
  <c r="I266" i="5" a="1"/>
  <c r="I266" i="5" s="1"/>
  <c r="E266" i="5" a="1"/>
  <c r="E266" i="5" s="1"/>
  <c r="L266" i="5" a="1"/>
  <c r="L266" i="5" s="1"/>
  <c r="H266" i="5" a="1"/>
  <c r="H266" i="5" s="1"/>
  <c r="D266" i="5" a="1"/>
  <c r="D266" i="5" s="1"/>
  <c r="Q268" i="5" l="1"/>
  <c r="M267" i="5" a="1"/>
  <c r="M267" i="5" s="1"/>
  <c r="I267" i="5" a="1"/>
  <c r="I267" i="5" s="1"/>
  <c r="E267" i="5" a="1"/>
  <c r="E267" i="5" s="1"/>
  <c r="L267" i="5" a="1"/>
  <c r="L267" i="5" s="1"/>
  <c r="H267" i="5" a="1"/>
  <c r="H267" i="5" s="1"/>
  <c r="D267" i="5" a="1"/>
  <c r="D267" i="5" s="1"/>
  <c r="O267" i="5" a="1"/>
  <c r="O267" i="5" s="1"/>
  <c r="K267" i="5" a="1"/>
  <c r="K267" i="5" s="1"/>
  <c r="G267" i="5" a="1"/>
  <c r="G267" i="5" s="1"/>
  <c r="B267" i="5" a="1"/>
  <c r="B267" i="5" s="1"/>
  <c r="N267" i="5" a="1"/>
  <c r="N267" i="5" s="1"/>
  <c r="J267" i="5" a="1"/>
  <c r="J267" i="5" s="1"/>
  <c r="F267" i="5" a="1"/>
  <c r="F267" i="5" s="1"/>
  <c r="L268" i="5" l="1" a="1"/>
  <c r="L268" i="5" s="1"/>
  <c r="H268" i="5" a="1"/>
  <c r="H268" i="5" s="1"/>
  <c r="D268" i="5" a="1"/>
  <c r="D268" i="5" s="1"/>
  <c r="O268" i="5" a="1"/>
  <c r="O268" i="5" s="1"/>
  <c r="K268" i="5" a="1"/>
  <c r="K268" i="5" s="1"/>
  <c r="G268" i="5" a="1"/>
  <c r="G268" i="5" s="1"/>
  <c r="B268" i="5" a="1"/>
  <c r="B268" i="5" s="1"/>
  <c r="N268" i="5" a="1"/>
  <c r="N268" i="5" s="1"/>
  <c r="J268" i="5" a="1"/>
  <c r="J268" i="5" s="1"/>
  <c r="F268" i="5" a="1"/>
  <c r="F268" i="5" s="1"/>
  <c r="M268" i="5" a="1"/>
  <c r="M268" i="5" s="1"/>
  <c r="I268" i="5" a="1"/>
  <c r="I268" i="5" s="1"/>
  <c r="Q269" i="5"/>
  <c r="E268" i="5" a="1"/>
  <c r="E268" i="5" s="1"/>
  <c r="N269" i="5" l="1" a="1"/>
  <c r="N269" i="5" s="1"/>
  <c r="J269" i="5" a="1"/>
  <c r="J269" i="5" s="1"/>
  <c r="F269" i="5" a="1"/>
  <c r="F269" i="5" s="1"/>
  <c r="Q270" i="5"/>
  <c r="M269" i="5" a="1"/>
  <c r="M269" i="5" s="1"/>
  <c r="I269" i="5" a="1"/>
  <c r="I269" i="5" s="1"/>
  <c r="E269" i="5" a="1"/>
  <c r="E269" i="5" s="1"/>
  <c r="L269" i="5" a="1"/>
  <c r="L269" i="5" s="1"/>
  <c r="H269" i="5" a="1"/>
  <c r="H269" i="5" s="1"/>
  <c r="D269" i="5" a="1"/>
  <c r="D269" i="5" s="1"/>
  <c r="O269" i="5" a="1"/>
  <c r="O269" i="5" s="1"/>
  <c r="K269" i="5" a="1"/>
  <c r="K269" i="5" s="1"/>
  <c r="G269" i="5" a="1"/>
  <c r="G269" i="5" s="1"/>
  <c r="B269" i="5" a="1"/>
  <c r="B269" i="5" s="1"/>
  <c r="Q271" i="5" l="1"/>
  <c r="M270" i="5" a="1"/>
  <c r="M270" i="5" s="1"/>
  <c r="I270" i="5" a="1"/>
  <c r="I270" i="5" s="1"/>
  <c r="E270" i="5" a="1"/>
  <c r="E270" i="5" s="1"/>
  <c r="L270" i="5" a="1"/>
  <c r="L270" i="5" s="1"/>
  <c r="H270" i="5" a="1"/>
  <c r="H270" i="5" s="1"/>
  <c r="D270" i="5" a="1"/>
  <c r="D270" i="5" s="1"/>
  <c r="O270" i="5" a="1"/>
  <c r="O270" i="5" s="1"/>
  <c r="K270" i="5" a="1"/>
  <c r="K270" i="5" s="1"/>
  <c r="G270" i="5" a="1"/>
  <c r="G270" i="5" s="1"/>
  <c r="B270" i="5" a="1"/>
  <c r="B270" i="5" s="1"/>
  <c r="N270" i="5" a="1"/>
  <c r="N270" i="5" s="1"/>
  <c r="J270" i="5" a="1"/>
  <c r="J270" i="5" s="1"/>
  <c r="F270" i="5" a="1"/>
  <c r="F270" i="5" s="1"/>
  <c r="O271" i="5" l="1" a="1"/>
  <c r="O271" i="5" s="1"/>
  <c r="K271" i="5" a="1"/>
  <c r="K271" i="5" s="1"/>
  <c r="G271" i="5" a="1"/>
  <c r="G271" i="5" s="1"/>
  <c r="B271" i="5" a="1"/>
  <c r="B271" i="5" s="1"/>
  <c r="N271" i="5" a="1"/>
  <c r="N271" i="5" s="1"/>
  <c r="J271" i="5" a="1"/>
  <c r="J271" i="5" s="1"/>
  <c r="F271" i="5" a="1"/>
  <c r="F271" i="5" s="1"/>
  <c r="Q272" i="5"/>
  <c r="M271" i="5" a="1"/>
  <c r="M271" i="5" s="1"/>
  <c r="I271" i="5" a="1"/>
  <c r="I271" i="5" s="1"/>
  <c r="E271" i="5" a="1"/>
  <c r="E271" i="5" s="1"/>
  <c r="L271" i="5" a="1"/>
  <c r="L271" i="5" s="1"/>
  <c r="H271" i="5" a="1"/>
  <c r="H271" i="5" s="1"/>
  <c r="D271" i="5" a="1"/>
  <c r="D271" i="5" s="1"/>
  <c r="N272" i="5" l="1" a="1"/>
  <c r="N272" i="5" s="1"/>
  <c r="J272" i="5" a="1"/>
  <c r="J272" i="5" s="1"/>
  <c r="F272" i="5" a="1"/>
  <c r="F272" i="5" s="1"/>
  <c r="Q273" i="5"/>
  <c r="M272" i="5" a="1"/>
  <c r="M272" i="5" s="1"/>
  <c r="I272" i="5" a="1"/>
  <c r="I272" i="5" s="1"/>
  <c r="E272" i="5" a="1"/>
  <c r="E272" i="5" s="1"/>
  <c r="L272" i="5" a="1"/>
  <c r="L272" i="5" s="1"/>
  <c r="H272" i="5" a="1"/>
  <c r="H272" i="5" s="1"/>
  <c r="D272" i="5" a="1"/>
  <c r="D272" i="5" s="1"/>
  <c r="B272" i="5" a="1"/>
  <c r="B272" i="5" s="1"/>
  <c r="G272" i="5" a="1"/>
  <c r="G272" i="5" s="1"/>
  <c r="K272" i="5" a="1"/>
  <c r="K272" i="5" s="1"/>
  <c r="O272" i="5" a="1"/>
  <c r="O272" i="5" s="1"/>
  <c r="L273" i="5" l="1" a="1"/>
  <c r="L273" i="5" s="1"/>
  <c r="H273" i="5" a="1"/>
  <c r="H273" i="5" s="1"/>
  <c r="D273" i="5" a="1"/>
  <c r="D273" i="5" s="1"/>
  <c r="O273" i="5" a="1"/>
  <c r="O273" i="5" s="1"/>
  <c r="K273" i="5" a="1"/>
  <c r="K273" i="5" s="1"/>
  <c r="G273" i="5" a="1"/>
  <c r="G273" i="5" s="1"/>
  <c r="B273" i="5" a="1"/>
  <c r="B273" i="5" s="1"/>
  <c r="N273" i="5" a="1"/>
  <c r="N273" i="5" s="1"/>
  <c r="J273" i="5" a="1"/>
  <c r="J273" i="5" s="1"/>
  <c r="F273" i="5" a="1"/>
  <c r="F273" i="5" s="1"/>
  <c r="Q274" i="5"/>
  <c r="M273" i="5" a="1"/>
  <c r="M273" i="5" s="1"/>
  <c r="I273" i="5" a="1"/>
  <c r="I273" i="5" s="1"/>
  <c r="E273" i="5" a="1"/>
  <c r="E273" i="5" s="1"/>
  <c r="O274" i="5" l="1" a="1"/>
  <c r="O274" i="5" s="1"/>
  <c r="K274" i="5" a="1"/>
  <c r="K274" i="5" s="1"/>
  <c r="G274" i="5" a="1"/>
  <c r="G274" i="5" s="1"/>
  <c r="B274" i="5" a="1"/>
  <c r="B274" i="5" s="1"/>
  <c r="N274" i="5" a="1"/>
  <c r="N274" i="5" s="1"/>
  <c r="J274" i="5" a="1"/>
  <c r="J274" i="5" s="1"/>
  <c r="F274" i="5" a="1"/>
  <c r="F274" i="5" s="1"/>
  <c r="Q275" i="5"/>
  <c r="M274" i="5" a="1"/>
  <c r="M274" i="5" s="1"/>
  <c r="I274" i="5" a="1"/>
  <c r="I274" i="5" s="1"/>
  <c r="E274" i="5" a="1"/>
  <c r="E274" i="5" s="1"/>
  <c r="H274" i="5" a="1"/>
  <c r="H274" i="5" s="1"/>
  <c r="D274" i="5" a="1"/>
  <c r="D274" i="5" s="1"/>
  <c r="L274" i="5" a="1"/>
  <c r="L274" i="5" s="1"/>
  <c r="Q276" i="5" l="1"/>
  <c r="M275" i="5" a="1"/>
  <c r="M275" i="5" s="1"/>
  <c r="I275" i="5" a="1"/>
  <c r="I275" i="5" s="1"/>
  <c r="E275" i="5" a="1"/>
  <c r="E275" i="5" s="1"/>
  <c r="L275" i="5" a="1"/>
  <c r="L275" i="5" s="1"/>
  <c r="H275" i="5" a="1"/>
  <c r="H275" i="5" s="1"/>
  <c r="D275" i="5" a="1"/>
  <c r="D275" i="5" s="1"/>
  <c r="O275" i="5" a="1"/>
  <c r="O275" i="5" s="1"/>
  <c r="K275" i="5" a="1"/>
  <c r="K275" i="5" s="1"/>
  <c r="G275" i="5" a="1"/>
  <c r="G275" i="5" s="1"/>
  <c r="B275" i="5" a="1"/>
  <c r="B275" i="5" s="1"/>
  <c r="N275" i="5" a="1"/>
  <c r="N275" i="5" s="1"/>
  <c r="J275" i="5" a="1"/>
  <c r="J275" i="5" s="1"/>
  <c r="F275" i="5" a="1"/>
  <c r="F275" i="5" s="1"/>
  <c r="L276" i="5" l="1" a="1"/>
  <c r="L276" i="5" s="1"/>
  <c r="H276" i="5" a="1"/>
  <c r="H276" i="5" s="1"/>
  <c r="D276" i="5" a="1"/>
  <c r="D276" i="5" s="1"/>
  <c r="O276" i="5" a="1"/>
  <c r="O276" i="5" s="1"/>
  <c r="K276" i="5" a="1"/>
  <c r="K276" i="5" s="1"/>
  <c r="G276" i="5" a="1"/>
  <c r="G276" i="5" s="1"/>
  <c r="B276" i="5" a="1"/>
  <c r="B276" i="5" s="1"/>
  <c r="N276" i="5" a="1"/>
  <c r="N276" i="5" s="1"/>
  <c r="J276" i="5" a="1"/>
  <c r="J276" i="5" s="1"/>
  <c r="F276" i="5" a="1"/>
  <c r="F276" i="5" s="1"/>
  <c r="M276" i="5" a="1"/>
  <c r="M276" i="5" s="1"/>
  <c r="I276" i="5" a="1"/>
  <c r="I276" i="5" s="1"/>
  <c r="E276" i="5" a="1"/>
  <c r="E276" i="5" s="1"/>
  <c r="Q277" i="5"/>
  <c r="N277" i="5" l="1" a="1"/>
  <c r="N277" i="5" s="1"/>
  <c r="J277" i="5" a="1"/>
  <c r="J277" i="5" s="1"/>
  <c r="F277" i="5" a="1"/>
  <c r="F277" i="5" s="1"/>
  <c r="Q278" i="5"/>
  <c r="M277" i="5" a="1"/>
  <c r="M277" i="5" s="1"/>
  <c r="I277" i="5" a="1"/>
  <c r="I277" i="5" s="1"/>
  <c r="E277" i="5" a="1"/>
  <c r="E277" i="5" s="1"/>
  <c r="L277" i="5" a="1"/>
  <c r="L277" i="5" s="1"/>
  <c r="H277" i="5" a="1"/>
  <c r="H277" i="5" s="1"/>
  <c r="D277" i="5" a="1"/>
  <c r="D277" i="5" s="1"/>
  <c r="O277" i="5" a="1"/>
  <c r="O277" i="5" s="1"/>
  <c r="K277" i="5" a="1"/>
  <c r="K277" i="5" s="1"/>
  <c r="G277" i="5" a="1"/>
  <c r="G277" i="5" s="1"/>
  <c r="B277" i="5" a="1"/>
  <c r="B277" i="5" s="1"/>
  <c r="Q279" i="5" l="1"/>
  <c r="M278" i="5" a="1"/>
  <c r="M278" i="5" s="1"/>
  <c r="I278" i="5" a="1"/>
  <c r="I278" i="5" s="1"/>
  <c r="E278" i="5" a="1"/>
  <c r="E278" i="5" s="1"/>
  <c r="L278" i="5" a="1"/>
  <c r="L278" i="5" s="1"/>
  <c r="H278" i="5" a="1"/>
  <c r="H278" i="5" s="1"/>
  <c r="D278" i="5" a="1"/>
  <c r="D278" i="5" s="1"/>
  <c r="O278" i="5" a="1"/>
  <c r="O278" i="5" s="1"/>
  <c r="K278" i="5" a="1"/>
  <c r="K278" i="5" s="1"/>
  <c r="G278" i="5" a="1"/>
  <c r="G278" i="5" s="1"/>
  <c r="B278" i="5" a="1"/>
  <c r="B278" i="5" s="1"/>
  <c r="N278" i="5" a="1"/>
  <c r="N278" i="5" s="1"/>
  <c r="J278" i="5" a="1"/>
  <c r="J278" i="5" s="1"/>
  <c r="F278" i="5" a="1"/>
  <c r="F278" i="5" s="1"/>
  <c r="O279" i="5" l="1" a="1"/>
  <c r="O279" i="5" s="1"/>
  <c r="K279" i="5" a="1"/>
  <c r="K279" i="5" s="1"/>
  <c r="G279" i="5" a="1"/>
  <c r="G279" i="5" s="1"/>
  <c r="B279" i="5" a="1"/>
  <c r="B279" i="5" s="1"/>
  <c r="N279" i="5" a="1"/>
  <c r="N279" i="5" s="1"/>
  <c r="J279" i="5" a="1"/>
  <c r="J279" i="5" s="1"/>
  <c r="F279" i="5" a="1"/>
  <c r="F279" i="5" s="1"/>
  <c r="Q280" i="5"/>
  <c r="M279" i="5" a="1"/>
  <c r="M279" i="5" s="1"/>
  <c r="I279" i="5" a="1"/>
  <c r="I279" i="5" s="1"/>
  <c r="E279" i="5" a="1"/>
  <c r="E279" i="5" s="1"/>
  <c r="L279" i="5" a="1"/>
  <c r="L279" i="5" s="1"/>
  <c r="H279" i="5" a="1"/>
  <c r="H279" i="5" s="1"/>
  <c r="D279" i="5" a="1"/>
  <c r="D279" i="5" s="1"/>
  <c r="N280" i="5" l="1" a="1"/>
  <c r="N280" i="5" s="1"/>
  <c r="J280" i="5" a="1"/>
  <c r="J280" i="5" s="1"/>
  <c r="F280" i="5" a="1"/>
  <c r="F280" i="5" s="1"/>
  <c r="Q281" i="5"/>
  <c r="M280" i="5" a="1"/>
  <c r="M280" i="5" s="1"/>
  <c r="I280" i="5" a="1"/>
  <c r="I280" i="5" s="1"/>
  <c r="E280" i="5" a="1"/>
  <c r="E280" i="5" s="1"/>
  <c r="L280" i="5" a="1"/>
  <c r="L280" i="5" s="1"/>
  <c r="H280" i="5" a="1"/>
  <c r="H280" i="5" s="1"/>
  <c r="D280" i="5" a="1"/>
  <c r="D280" i="5" s="1"/>
  <c r="O280" i="5" a="1"/>
  <c r="O280" i="5" s="1"/>
  <c r="K280" i="5" a="1"/>
  <c r="K280" i="5" s="1"/>
  <c r="G280" i="5" a="1"/>
  <c r="G280" i="5" s="1"/>
  <c r="B280" i="5" a="1"/>
  <c r="B280" i="5" s="1"/>
  <c r="L281" i="5" l="1" a="1"/>
  <c r="L281" i="5" s="1"/>
  <c r="H281" i="5" a="1"/>
  <c r="H281" i="5" s="1"/>
  <c r="D281" i="5" a="1"/>
  <c r="D281" i="5" s="1"/>
  <c r="O281" i="5" a="1"/>
  <c r="O281" i="5" s="1"/>
  <c r="K281" i="5" a="1"/>
  <c r="K281" i="5" s="1"/>
  <c r="G281" i="5" a="1"/>
  <c r="G281" i="5" s="1"/>
  <c r="B281" i="5" a="1"/>
  <c r="B281" i="5" s="1"/>
  <c r="N281" i="5" a="1"/>
  <c r="N281" i="5" s="1"/>
  <c r="J281" i="5" a="1"/>
  <c r="J281" i="5" s="1"/>
  <c r="F281" i="5" a="1"/>
  <c r="F281" i="5" s="1"/>
  <c r="Q282" i="5"/>
  <c r="M281" i="5" a="1"/>
  <c r="M281" i="5" s="1"/>
  <c r="I281" i="5" a="1"/>
  <c r="I281" i="5" s="1"/>
  <c r="E281" i="5" a="1"/>
  <c r="E281" i="5" s="1"/>
  <c r="O282" i="5" l="1" a="1"/>
  <c r="O282" i="5" s="1"/>
  <c r="K282" i="5" a="1"/>
  <c r="K282" i="5" s="1"/>
  <c r="G282" i="5" a="1"/>
  <c r="G282" i="5" s="1"/>
  <c r="B282" i="5" a="1"/>
  <c r="B282" i="5" s="1"/>
  <c r="N282" i="5" a="1"/>
  <c r="N282" i="5" s="1"/>
  <c r="J282" i="5" a="1"/>
  <c r="J282" i="5" s="1"/>
  <c r="F282" i="5" a="1"/>
  <c r="F282" i="5" s="1"/>
  <c r="Q283" i="5"/>
  <c r="M282" i="5" a="1"/>
  <c r="M282" i="5" s="1"/>
  <c r="I282" i="5" a="1"/>
  <c r="I282" i="5" s="1"/>
  <c r="E282" i="5" a="1"/>
  <c r="E282" i="5" s="1"/>
  <c r="L282" i="5" a="1"/>
  <c r="L282" i="5" s="1"/>
  <c r="D282" i="5" a="1"/>
  <c r="D282" i="5" s="1"/>
  <c r="H282" i="5" a="1"/>
  <c r="H282" i="5" s="1"/>
  <c r="Q284" i="5" l="1"/>
  <c r="M283" i="5" a="1"/>
  <c r="M283" i="5" s="1"/>
  <c r="I283" i="5" a="1"/>
  <c r="I283" i="5" s="1"/>
  <c r="E283" i="5" a="1"/>
  <c r="E283" i="5" s="1"/>
  <c r="L283" i="5" a="1"/>
  <c r="L283" i="5" s="1"/>
  <c r="H283" i="5" a="1"/>
  <c r="H283" i="5" s="1"/>
  <c r="D283" i="5" a="1"/>
  <c r="D283" i="5" s="1"/>
  <c r="O283" i="5" a="1"/>
  <c r="O283" i="5" s="1"/>
  <c r="K283" i="5" a="1"/>
  <c r="K283" i="5" s="1"/>
  <c r="G283" i="5" a="1"/>
  <c r="G283" i="5" s="1"/>
  <c r="B283" i="5" a="1"/>
  <c r="B283" i="5" s="1"/>
  <c r="N283" i="5" a="1"/>
  <c r="N283" i="5" s="1"/>
  <c r="J283" i="5" a="1"/>
  <c r="J283" i="5" s="1"/>
  <c r="F283" i="5" a="1"/>
  <c r="F283" i="5" s="1"/>
  <c r="L284" i="5" l="1" a="1"/>
  <c r="L284" i="5" s="1"/>
  <c r="H284" i="5" a="1"/>
  <c r="H284" i="5" s="1"/>
  <c r="D284" i="5" a="1"/>
  <c r="D284" i="5" s="1"/>
  <c r="O284" i="5" a="1"/>
  <c r="O284" i="5" s="1"/>
  <c r="K284" i="5" a="1"/>
  <c r="K284" i="5" s="1"/>
  <c r="G284" i="5" a="1"/>
  <c r="G284" i="5" s="1"/>
  <c r="B284" i="5" a="1"/>
  <c r="B284" i="5" s="1"/>
  <c r="N284" i="5" a="1"/>
  <c r="N284" i="5" s="1"/>
  <c r="J284" i="5" a="1"/>
  <c r="J284" i="5" s="1"/>
  <c r="F284" i="5" a="1"/>
  <c r="F284" i="5" s="1"/>
  <c r="Q285" i="5"/>
  <c r="E284" i="5" a="1"/>
  <c r="E284" i="5" s="1"/>
  <c r="M284" i="5" a="1"/>
  <c r="M284" i="5" s="1"/>
  <c r="I284" i="5" a="1"/>
  <c r="I284" i="5" s="1"/>
  <c r="N285" i="5" l="1" a="1"/>
  <c r="N285" i="5" s="1"/>
  <c r="J285" i="5" a="1"/>
  <c r="J285" i="5" s="1"/>
  <c r="F285" i="5" a="1"/>
  <c r="F285" i="5" s="1"/>
  <c r="Q286" i="5"/>
  <c r="M285" i="5" a="1"/>
  <c r="M285" i="5" s="1"/>
  <c r="I285" i="5" a="1"/>
  <c r="I285" i="5" s="1"/>
  <c r="E285" i="5" a="1"/>
  <c r="E285" i="5" s="1"/>
  <c r="L285" i="5" a="1"/>
  <c r="L285" i="5" s="1"/>
  <c r="H285" i="5" a="1"/>
  <c r="H285" i="5" s="1"/>
  <c r="D285" i="5" a="1"/>
  <c r="D285" i="5" s="1"/>
  <c r="O285" i="5" a="1"/>
  <c r="O285" i="5" s="1"/>
  <c r="K285" i="5" a="1"/>
  <c r="K285" i="5" s="1"/>
  <c r="G285" i="5" a="1"/>
  <c r="G285" i="5" s="1"/>
  <c r="B285" i="5" a="1"/>
  <c r="B285" i="5" s="1"/>
  <c r="Q287" i="5" l="1"/>
  <c r="M286" i="5" a="1"/>
  <c r="M286" i="5" s="1"/>
  <c r="I286" i="5" a="1"/>
  <c r="I286" i="5" s="1"/>
  <c r="E286" i="5" a="1"/>
  <c r="E286" i="5" s="1"/>
  <c r="L286" i="5" a="1"/>
  <c r="L286" i="5" s="1"/>
  <c r="H286" i="5" a="1"/>
  <c r="H286" i="5" s="1"/>
  <c r="D286" i="5" a="1"/>
  <c r="D286" i="5" s="1"/>
  <c r="O286" i="5" a="1"/>
  <c r="O286" i="5" s="1"/>
  <c r="K286" i="5" a="1"/>
  <c r="K286" i="5" s="1"/>
  <c r="G286" i="5" a="1"/>
  <c r="G286" i="5" s="1"/>
  <c r="B286" i="5" a="1"/>
  <c r="B286" i="5" s="1"/>
  <c r="F286" i="5" a="1"/>
  <c r="F286" i="5" s="1"/>
  <c r="J286" i="5" a="1"/>
  <c r="J286" i="5" s="1"/>
  <c r="N286" i="5" a="1"/>
  <c r="N286" i="5" s="1"/>
  <c r="O287" i="5" l="1" a="1"/>
  <c r="O287" i="5" s="1"/>
  <c r="K287" i="5" a="1"/>
  <c r="K287" i="5" s="1"/>
  <c r="G287" i="5" a="1"/>
  <c r="G287" i="5" s="1"/>
  <c r="B287" i="5" a="1"/>
  <c r="B287" i="5" s="1"/>
  <c r="N287" i="5" a="1"/>
  <c r="N287" i="5" s="1"/>
  <c r="J287" i="5" a="1"/>
  <c r="J287" i="5" s="1"/>
  <c r="F287" i="5" a="1"/>
  <c r="F287" i="5" s="1"/>
  <c r="Q288" i="5"/>
  <c r="M287" i="5" a="1"/>
  <c r="M287" i="5" s="1"/>
  <c r="I287" i="5" a="1"/>
  <c r="I287" i="5" s="1"/>
  <c r="E287" i="5" a="1"/>
  <c r="E287" i="5" s="1"/>
  <c r="L287" i="5" a="1"/>
  <c r="L287" i="5" s="1"/>
  <c r="H287" i="5" a="1"/>
  <c r="H287" i="5" s="1"/>
  <c r="D287" i="5" a="1"/>
  <c r="D287" i="5" s="1"/>
  <c r="N288" i="5" l="1" a="1"/>
  <c r="N288" i="5" s="1"/>
  <c r="J288" i="5" a="1"/>
  <c r="J288" i="5" s="1"/>
  <c r="F288" i="5" a="1"/>
  <c r="F288" i="5" s="1"/>
  <c r="Q289" i="5"/>
  <c r="M288" i="5" a="1"/>
  <c r="M288" i="5" s="1"/>
  <c r="I288" i="5" a="1"/>
  <c r="I288" i="5" s="1"/>
  <c r="E288" i="5" a="1"/>
  <c r="E288" i="5" s="1"/>
  <c r="L288" i="5" a="1"/>
  <c r="L288" i="5" s="1"/>
  <c r="H288" i="5" a="1"/>
  <c r="H288" i="5" s="1"/>
  <c r="D288" i="5" a="1"/>
  <c r="D288" i="5" s="1"/>
  <c r="K288" i="5" a="1"/>
  <c r="K288" i="5" s="1"/>
  <c r="G288" i="5" a="1"/>
  <c r="G288" i="5" s="1"/>
  <c r="B288" i="5" a="1"/>
  <c r="B288" i="5" s="1"/>
  <c r="O288" i="5" a="1"/>
  <c r="O288" i="5" s="1"/>
  <c r="L289" i="5" l="1" a="1"/>
  <c r="L289" i="5" s="1"/>
  <c r="H289" i="5" a="1"/>
  <c r="H289" i="5" s="1"/>
  <c r="D289" i="5" a="1"/>
  <c r="D289" i="5" s="1"/>
  <c r="O289" i="5" a="1"/>
  <c r="O289" i="5" s="1"/>
  <c r="K289" i="5" a="1"/>
  <c r="K289" i="5" s="1"/>
  <c r="G289" i="5" a="1"/>
  <c r="G289" i="5" s="1"/>
  <c r="B289" i="5" a="1"/>
  <c r="B289" i="5" s="1"/>
  <c r="N289" i="5" a="1"/>
  <c r="N289" i="5" s="1"/>
  <c r="J289" i="5" a="1"/>
  <c r="J289" i="5" s="1"/>
  <c r="F289" i="5" a="1"/>
  <c r="F289" i="5" s="1"/>
  <c r="Q290" i="5"/>
  <c r="M289" i="5" a="1"/>
  <c r="M289" i="5" s="1"/>
  <c r="I289" i="5" a="1"/>
  <c r="I289" i="5" s="1"/>
  <c r="E289" i="5" a="1"/>
  <c r="E289" i="5" s="1"/>
  <c r="O290" i="5" l="1" a="1"/>
  <c r="O290" i="5" s="1"/>
  <c r="K290" i="5" a="1"/>
  <c r="K290" i="5" s="1"/>
  <c r="G290" i="5" a="1"/>
  <c r="G290" i="5" s="1"/>
  <c r="B290" i="5" a="1"/>
  <c r="B290" i="5" s="1"/>
  <c r="N290" i="5" a="1"/>
  <c r="N290" i="5" s="1"/>
  <c r="J290" i="5" a="1"/>
  <c r="J290" i="5" s="1"/>
  <c r="F290" i="5" a="1"/>
  <c r="F290" i="5" s="1"/>
  <c r="Q291" i="5"/>
  <c r="M290" i="5" a="1"/>
  <c r="M290" i="5" s="1"/>
  <c r="I290" i="5" a="1"/>
  <c r="I290" i="5" s="1"/>
  <c r="E290" i="5" a="1"/>
  <c r="E290" i="5" s="1"/>
  <c r="L290" i="5" a="1"/>
  <c r="L290" i="5" s="1"/>
  <c r="H290" i="5" a="1"/>
  <c r="H290" i="5" s="1"/>
  <c r="D290" i="5" a="1"/>
  <c r="D290" i="5" s="1"/>
  <c r="Q292" i="5" l="1"/>
  <c r="M291" i="5" a="1"/>
  <c r="M291" i="5" s="1"/>
  <c r="I291" i="5" a="1"/>
  <c r="I291" i="5" s="1"/>
  <c r="E291" i="5" a="1"/>
  <c r="E291" i="5" s="1"/>
  <c r="L291" i="5" a="1"/>
  <c r="L291" i="5" s="1"/>
  <c r="H291" i="5" a="1"/>
  <c r="H291" i="5" s="1"/>
  <c r="D291" i="5" a="1"/>
  <c r="D291" i="5" s="1"/>
  <c r="O291" i="5" a="1"/>
  <c r="O291" i="5" s="1"/>
  <c r="K291" i="5" a="1"/>
  <c r="K291" i="5" s="1"/>
  <c r="G291" i="5" a="1"/>
  <c r="G291" i="5" s="1"/>
  <c r="B291" i="5" a="1"/>
  <c r="B291" i="5" s="1"/>
  <c r="N291" i="5" a="1"/>
  <c r="N291" i="5" s="1"/>
  <c r="J291" i="5" a="1"/>
  <c r="J291" i="5" s="1"/>
  <c r="F291" i="5" a="1"/>
  <c r="F291" i="5" s="1"/>
  <c r="L292" i="5" l="1" a="1"/>
  <c r="L292" i="5" s="1"/>
  <c r="H292" i="5" a="1"/>
  <c r="H292" i="5" s="1"/>
  <c r="D292" i="5" a="1"/>
  <c r="D292" i="5" s="1"/>
  <c r="O292" i="5" a="1"/>
  <c r="O292" i="5" s="1"/>
  <c r="K292" i="5" a="1"/>
  <c r="K292" i="5" s="1"/>
  <c r="G292" i="5" a="1"/>
  <c r="G292" i="5" s="1"/>
  <c r="B292" i="5" a="1"/>
  <c r="B292" i="5" s="1"/>
  <c r="N292" i="5" a="1"/>
  <c r="N292" i="5" s="1"/>
  <c r="J292" i="5" a="1"/>
  <c r="J292" i="5" s="1"/>
  <c r="F292" i="5" a="1"/>
  <c r="F292" i="5" s="1"/>
  <c r="M292" i="5" a="1"/>
  <c r="M292" i="5" s="1"/>
  <c r="I292" i="5" a="1"/>
  <c r="I292" i="5" s="1"/>
  <c r="E292" i="5" a="1"/>
  <c r="E292" i="5" s="1"/>
  <c r="Q293" i="5"/>
  <c r="N293" i="5" l="1" a="1"/>
  <c r="N293" i="5" s="1"/>
  <c r="J293" i="5" a="1"/>
  <c r="J293" i="5" s="1"/>
  <c r="F293" i="5" a="1"/>
  <c r="F293" i="5" s="1"/>
  <c r="Q294" i="5"/>
  <c r="M293" i="5" a="1"/>
  <c r="M293" i="5" s="1"/>
  <c r="I293" i="5" a="1"/>
  <c r="I293" i="5" s="1"/>
  <c r="E293" i="5" a="1"/>
  <c r="E293" i="5" s="1"/>
  <c r="L293" i="5" a="1"/>
  <c r="L293" i="5" s="1"/>
  <c r="H293" i="5" a="1"/>
  <c r="H293" i="5" s="1"/>
  <c r="D293" i="5" a="1"/>
  <c r="D293" i="5" s="1"/>
  <c r="O293" i="5" a="1"/>
  <c r="O293" i="5" s="1"/>
  <c r="K293" i="5" a="1"/>
  <c r="K293" i="5" s="1"/>
  <c r="G293" i="5" a="1"/>
  <c r="G293" i="5" s="1"/>
  <c r="B293" i="5" a="1"/>
  <c r="B293" i="5" s="1"/>
  <c r="Q295" i="5" l="1"/>
  <c r="M294" i="5" a="1"/>
  <c r="M294" i="5" s="1"/>
  <c r="I294" i="5" a="1"/>
  <c r="I294" i="5" s="1"/>
  <c r="E294" i="5" a="1"/>
  <c r="E294" i="5" s="1"/>
  <c r="L294" i="5" a="1"/>
  <c r="L294" i="5" s="1"/>
  <c r="H294" i="5" a="1"/>
  <c r="H294" i="5" s="1"/>
  <c r="D294" i="5" a="1"/>
  <c r="D294" i="5" s="1"/>
  <c r="O294" i="5" a="1"/>
  <c r="O294" i="5" s="1"/>
  <c r="K294" i="5" a="1"/>
  <c r="K294" i="5" s="1"/>
  <c r="G294" i="5" a="1"/>
  <c r="G294" i="5" s="1"/>
  <c r="B294" i="5" a="1"/>
  <c r="B294" i="5" s="1"/>
  <c r="N294" i="5" a="1"/>
  <c r="N294" i="5" s="1"/>
  <c r="J294" i="5" a="1"/>
  <c r="J294" i="5" s="1"/>
  <c r="F294" i="5" a="1"/>
  <c r="F294" i="5" s="1"/>
  <c r="O295" i="5" l="1" a="1"/>
  <c r="O295" i="5" s="1"/>
  <c r="K295" i="5" a="1"/>
  <c r="K295" i="5" s="1"/>
  <c r="G295" i="5" a="1"/>
  <c r="G295" i="5" s="1"/>
  <c r="B295" i="5" a="1"/>
  <c r="B295" i="5" s="1"/>
  <c r="N295" i="5" a="1"/>
  <c r="N295" i="5" s="1"/>
  <c r="J295" i="5" a="1"/>
  <c r="J295" i="5" s="1"/>
  <c r="F295" i="5" a="1"/>
  <c r="F295" i="5" s="1"/>
  <c r="Q296" i="5"/>
  <c r="M295" i="5" a="1"/>
  <c r="M295" i="5" s="1"/>
  <c r="I295" i="5" a="1"/>
  <c r="I295" i="5" s="1"/>
  <c r="E295" i="5" a="1"/>
  <c r="E295" i="5" s="1"/>
  <c r="L295" i="5" a="1"/>
  <c r="L295" i="5" s="1"/>
  <c r="H295" i="5" a="1"/>
  <c r="H295" i="5" s="1"/>
  <c r="D295" i="5" a="1"/>
  <c r="D295" i="5" s="1"/>
  <c r="N296" i="5" l="1" a="1"/>
  <c r="N296" i="5" s="1"/>
  <c r="J296" i="5" a="1"/>
  <c r="J296" i="5" s="1"/>
  <c r="F296" i="5" a="1"/>
  <c r="F296" i="5" s="1"/>
  <c r="Q297" i="5"/>
  <c r="M296" i="5" a="1"/>
  <c r="M296" i="5" s="1"/>
  <c r="I296" i="5" a="1"/>
  <c r="I296" i="5" s="1"/>
  <c r="E296" i="5" a="1"/>
  <c r="E296" i="5" s="1"/>
  <c r="L296" i="5" a="1"/>
  <c r="L296" i="5" s="1"/>
  <c r="H296" i="5" a="1"/>
  <c r="H296" i="5" s="1"/>
  <c r="D296" i="5" a="1"/>
  <c r="D296" i="5" s="1"/>
  <c r="O296" i="5" a="1"/>
  <c r="O296" i="5" s="1"/>
  <c r="B296" i="5" a="1"/>
  <c r="B296" i="5" s="1"/>
  <c r="K296" i="5" a="1"/>
  <c r="K296" i="5" s="1"/>
  <c r="G296" i="5" a="1"/>
  <c r="G296" i="5" s="1"/>
  <c r="L297" i="5" l="1" a="1"/>
  <c r="L297" i="5" s="1"/>
  <c r="H297" i="5" a="1"/>
  <c r="H297" i="5" s="1"/>
  <c r="D297" i="5" a="1"/>
  <c r="D297" i="5" s="1"/>
  <c r="O297" i="5" a="1"/>
  <c r="O297" i="5" s="1"/>
  <c r="K297" i="5" a="1"/>
  <c r="K297" i="5" s="1"/>
  <c r="G297" i="5" a="1"/>
  <c r="G297" i="5" s="1"/>
  <c r="B297" i="5" a="1"/>
  <c r="B297" i="5" s="1"/>
  <c r="N297" i="5" a="1"/>
  <c r="N297" i="5" s="1"/>
  <c r="J297" i="5" a="1"/>
  <c r="J297" i="5" s="1"/>
  <c r="F297" i="5" a="1"/>
  <c r="F297" i="5" s="1"/>
  <c r="Q298" i="5"/>
  <c r="M297" i="5" a="1"/>
  <c r="M297" i="5" s="1"/>
  <c r="I297" i="5" a="1"/>
  <c r="I297" i="5" s="1"/>
  <c r="E297" i="5" a="1"/>
  <c r="E297" i="5" s="1"/>
  <c r="O298" i="5" l="1" a="1"/>
  <c r="O298" i="5" s="1"/>
  <c r="K298" i="5" a="1"/>
  <c r="K298" i="5" s="1"/>
  <c r="G298" i="5" a="1"/>
  <c r="G298" i="5" s="1"/>
  <c r="B298" i="5" a="1"/>
  <c r="B298" i="5" s="1"/>
  <c r="N298" i="5" a="1"/>
  <c r="N298" i="5" s="1"/>
  <c r="J298" i="5" a="1"/>
  <c r="J298" i="5" s="1"/>
  <c r="F298" i="5" a="1"/>
  <c r="F298" i="5" s="1"/>
  <c r="Q299" i="5"/>
  <c r="M298" i="5" a="1"/>
  <c r="M298" i="5" s="1"/>
  <c r="I298" i="5" a="1"/>
  <c r="I298" i="5" s="1"/>
  <c r="E298" i="5" a="1"/>
  <c r="E298" i="5" s="1"/>
  <c r="D298" i="5" a="1"/>
  <c r="D298" i="5" s="1"/>
  <c r="H298" i="5" a="1"/>
  <c r="H298" i="5" s="1"/>
  <c r="L298" i="5" a="1"/>
  <c r="L298" i="5" s="1"/>
  <c r="Q300" i="5" l="1"/>
  <c r="M299" i="5" a="1"/>
  <c r="M299" i="5" s="1"/>
  <c r="I299" i="5" a="1"/>
  <c r="I299" i="5" s="1"/>
  <c r="E299" i="5" a="1"/>
  <c r="E299" i="5" s="1"/>
  <c r="L299" i="5" a="1"/>
  <c r="L299" i="5" s="1"/>
  <c r="H299" i="5" a="1"/>
  <c r="H299" i="5" s="1"/>
  <c r="D299" i="5" a="1"/>
  <c r="D299" i="5" s="1"/>
  <c r="O299" i="5" a="1"/>
  <c r="O299" i="5" s="1"/>
  <c r="K299" i="5" a="1"/>
  <c r="K299" i="5" s="1"/>
  <c r="G299" i="5" a="1"/>
  <c r="G299" i="5" s="1"/>
  <c r="B299" i="5" a="1"/>
  <c r="B299" i="5" s="1"/>
  <c r="N299" i="5" a="1"/>
  <c r="N299" i="5" s="1"/>
  <c r="J299" i="5" a="1"/>
  <c r="J299" i="5" s="1"/>
  <c r="F299" i="5" a="1"/>
  <c r="F299" i="5" s="1"/>
  <c r="L300" i="5" l="1" a="1"/>
  <c r="L300" i="5" s="1"/>
  <c r="H300" i="5" a="1"/>
  <c r="H300" i="5" s="1"/>
  <c r="D300" i="5" a="1"/>
  <c r="D300" i="5" s="1"/>
  <c r="O300" i="5" a="1"/>
  <c r="O300" i="5" s="1"/>
  <c r="K300" i="5" a="1"/>
  <c r="K300" i="5" s="1"/>
  <c r="G300" i="5" a="1"/>
  <c r="G300" i="5" s="1"/>
  <c r="B300" i="5" a="1"/>
  <c r="B300" i="5" s="1"/>
  <c r="N300" i="5" a="1"/>
  <c r="N300" i="5" s="1"/>
  <c r="J300" i="5" a="1"/>
  <c r="J300" i="5" s="1"/>
  <c r="F300" i="5" a="1"/>
  <c r="F300" i="5" s="1"/>
  <c r="I300" i="5" a="1"/>
  <c r="I300" i="5" s="1"/>
  <c r="E300" i="5" a="1"/>
  <c r="E300" i="5" s="1"/>
  <c r="Q301" i="5"/>
  <c r="M300" i="5" a="1"/>
  <c r="M300" i="5" s="1"/>
  <c r="N301" i="5" l="1" a="1"/>
  <c r="N301" i="5" s="1"/>
  <c r="J301" i="5" a="1"/>
  <c r="J301" i="5" s="1"/>
  <c r="F301" i="5" a="1"/>
  <c r="F301" i="5" s="1"/>
  <c r="Q302" i="5"/>
  <c r="M301" i="5" a="1"/>
  <c r="M301" i="5" s="1"/>
  <c r="I301" i="5" a="1"/>
  <c r="I301" i="5" s="1"/>
  <c r="E301" i="5" a="1"/>
  <c r="E301" i="5" s="1"/>
  <c r="L301" i="5" a="1"/>
  <c r="L301" i="5" s="1"/>
  <c r="H301" i="5" a="1"/>
  <c r="H301" i="5" s="1"/>
  <c r="D301" i="5" a="1"/>
  <c r="D301" i="5" s="1"/>
  <c r="O301" i="5" a="1"/>
  <c r="O301" i="5" s="1"/>
  <c r="K301" i="5" a="1"/>
  <c r="K301" i="5" s="1"/>
  <c r="G301" i="5" a="1"/>
  <c r="G301" i="5" s="1"/>
  <c r="B301" i="5" a="1"/>
  <c r="B301" i="5" s="1"/>
  <c r="Q303" i="5" l="1"/>
  <c r="M302" i="5" a="1"/>
  <c r="M302" i="5" s="1"/>
  <c r="I302" i="5" a="1"/>
  <c r="I302" i="5" s="1"/>
  <c r="E302" i="5" a="1"/>
  <c r="E302" i="5" s="1"/>
  <c r="L302" i="5" a="1"/>
  <c r="L302" i="5" s="1"/>
  <c r="H302" i="5" a="1"/>
  <c r="H302" i="5" s="1"/>
  <c r="D302" i="5" a="1"/>
  <c r="D302" i="5" s="1"/>
  <c r="O302" i="5" a="1"/>
  <c r="O302" i="5" s="1"/>
  <c r="K302" i="5" a="1"/>
  <c r="K302" i="5" s="1"/>
  <c r="G302" i="5" a="1"/>
  <c r="G302" i="5" s="1"/>
  <c r="B302" i="5" a="1"/>
  <c r="B302" i="5" s="1"/>
  <c r="N302" i="5" a="1"/>
  <c r="N302" i="5" s="1"/>
  <c r="J302" i="5" a="1"/>
  <c r="J302" i="5" s="1"/>
  <c r="F302" i="5" a="1"/>
  <c r="F302" i="5" s="1"/>
  <c r="O303" i="5" l="1" a="1"/>
  <c r="O303" i="5" s="1"/>
  <c r="K303" i="5" a="1"/>
  <c r="K303" i="5" s="1"/>
  <c r="G303" i="5" a="1"/>
  <c r="G303" i="5" s="1"/>
  <c r="B303" i="5" a="1"/>
  <c r="B303" i="5" s="1"/>
  <c r="N303" i="5" a="1"/>
  <c r="N303" i="5" s="1"/>
  <c r="J303" i="5" a="1"/>
  <c r="J303" i="5" s="1"/>
  <c r="F303" i="5" a="1"/>
  <c r="F303" i="5" s="1"/>
  <c r="Q304" i="5"/>
  <c r="M303" i="5" a="1"/>
  <c r="M303" i="5" s="1"/>
  <c r="I303" i="5" a="1"/>
  <c r="I303" i="5" s="1"/>
  <c r="E303" i="5" a="1"/>
  <c r="E303" i="5" s="1"/>
  <c r="L303" i="5" a="1"/>
  <c r="L303" i="5" s="1"/>
  <c r="H303" i="5" a="1"/>
  <c r="H303" i="5" s="1"/>
  <c r="D303" i="5" a="1"/>
  <c r="D303" i="5" s="1"/>
  <c r="N304" i="5" l="1" a="1"/>
  <c r="N304" i="5" s="1"/>
  <c r="J304" i="5" a="1"/>
  <c r="J304" i="5" s="1"/>
  <c r="F304" i="5" a="1"/>
  <c r="F304" i="5" s="1"/>
  <c r="Q305" i="5"/>
  <c r="M304" i="5" a="1"/>
  <c r="M304" i="5" s="1"/>
  <c r="I304" i="5" a="1"/>
  <c r="I304" i="5" s="1"/>
  <c r="E304" i="5" a="1"/>
  <c r="E304" i="5" s="1"/>
  <c r="L304" i="5" a="1"/>
  <c r="L304" i="5" s="1"/>
  <c r="H304" i="5" a="1"/>
  <c r="H304" i="5" s="1"/>
  <c r="D304" i="5" a="1"/>
  <c r="D304" i="5" s="1"/>
  <c r="O304" i="5" a="1"/>
  <c r="O304" i="5" s="1"/>
  <c r="K304" i="5" a="1"/>
  <c r="K304" i="5" s="1"/>
  <c r="G304" i="5" a="1"/>
  <c r="G304" i="5" s="1"/>
  <c r="B304" i="5" a="1"/>
  <c r="B304" i="5" s="1"/>
  <c r="L305" i="5" l="1" a="1"/>
  <c r="L305" i="5" s="1"/>
  <c r="H305" i="5" a="1"/>
  <c r="H305" i="5" s="1"/>
  <c r="D305" i="5" a="1"/>
  <c r="D305" i="5" s="1"/>
  <c r="O305" i="5" a="1"/>
  <c r="O305" i="5" s="1"/>
  <c r="K305" i="5" a="1"/>
  <c r="K305" i="5" s="1"/>
  <c r="G305" i="5" a="1"/>
  <c r="G305" i="5" s="1"/>
  <c r="B305" i="5" a="1"/>
  <c r="B305" i="5" s="1"/>
  <c r="N305" i="5" a="1"/>
  <c r="N305" i="5" s="1"/>
  <c r="J305" i="5" a="1"/>
  <c r="J305" i="5" s="1"/>
  <c r="F305" i="5" a="1"/>
  <c r="F305" i="5" s="1"/>
  <c r="Q306" i="5"/>
  <c r="M305" i="5" a="1"/>
  <c r="M305" i="5" s="1"/>
  <c r="I305" i="5" a="1"/>
  <c r="I305" i="5" s="1"/>
  <c r="E305" i="5" a="1"/>
  <c r="E305" i="5" s="1"/>
  <c r="O306" i="5" l="1" a="1"/>
  <c r="O306" i="5" s="1"/>
  <c r="K306" i="5" a="1"/>
  <c r="K306" i="5" s="1"/>
  <c r="G306" i="5" a="1"/>
  <c r="G306" i="5" s="1"/>
  <c r="B306" i="5" a="1"/>
  <c r="B306" i="5" s="1"/>
  <c r="N306" i="5" a="1"/>
  <c r="N306" i="5" s="1"/>
  <c r="J306" i="5" a="1"/>
  <c r="J306" i="5" s="1"/>
  <c r="F306" i="5" a="1"/>
  <c r="F306" i="5" s="1"/>
  <c r="Q307" i="5"/>
  <c r="M306" i="5" a="1"/>
  <c r="M306" i="5" s="1"/>
  <c r="I306" i="5" a="1"/>
  <c r="I306" i="5" s="1"/>
  <c r="E306" i="5" a="1"/>
  <c r="E306" i="5" s="1"/>
  <c r="L306" i="5" a="1"/>
  <c r="L306" i="5" s="1"/>
  <c r="H306" i="5" a="1"/>
  <c r="H306" i="5" s="1"/>
  <c r="D306" i="5" a="1"/>
  <c r="D306" i="5" s="1"/>
  <c r="Q308" i="5" l="1"/>
  <c r="M307" i="5" a="1"/>
  <c r="M307" i="5" s="1"/>
  <c r="I307" i="5" a="1"/>
  <c r="I307" i="5" s="1"/>
  <c r="E307" i="5" a="1"/>
  <c r="E307" i="5" s="1"/>
  <c r="L307" i="5" a="1"/>
  <c r="L307" i="5" s="1"/>
  <c r="H307" i="5" a="1"/>
  <c r="H307" i="5" s="1"/>
  <c r="D307" i="5" a="1"/>
  <c r="D307" i="5" s="1"/>
  <c r="O307" i="5" a="1"/>
  <c r="O307" i="5" s="1"/>
  <c r="K307" i="5" a="1"/>
  <c r="K307" i="5" s="1"/>
  <c r="G307" i="5" a="1"/>
  <c r="G307" i="5" s="1"/>
  <c r="B307" i="5" a="1"/>
  <c r="B307" i="5" s="1"/>
  <c r="N307" i="5" a="1"/>
  <c r="N307" i="5" s="1"/>
  <c r="J307" i="5" a="1"/>
  <c r="J307" i="5" s="1"/>
  <c r="F307" i="5" a="1"/>
  <c r="F307" i="5" s="1"/>
  <c r="N308" i="5" l="1" a="1"/>
  <c r="N308" i="5" s="1"/>
  <c r="J308" i="5" a="1"/>
  <c r="J308" i="5" s="1"/>
  <c r="Q309" i="5"/>
  <c r="M308" i="5" a="1"/>
  <c r="M308" i="5" s="1"/>
  <c r="I308" i="5" a="1"/>
  <c r="I308" i="5" s="1"/>
  <c r="L308" i="5" a="1"/>
  <c r="L308" i="5" s="1"/>
  <c r="H308" i="5" a="1"/>
  <c r="H308" i="5" s="1"/>
  <c r="D308" i="5" a="1"/>
  <c r="D308" i="5" s="1"/>
  <c r="G308" i="5" a="1"/>
  <c r="G308" i="5" s="1"/>
  <c r="B308" i="5" a="1"/>
  <c r="B308" i="5" s="1"/>
  <c r="O308" i="5" a="1"/>
  <c r="O308" i="5" s="1"/>
  <c r="F308" i="5" a="1"/>
  <c r="F308" i="5" s="1"/>
  <c r="K308" i="5" a="1"/>
  <c r="K308" i="5" s="1"/>
  <c r="E308" i="5" a="1"/>
  <c r="E308" i="5" s="1"/>
  <c r="O309" i="5" l="1" a="1"/>
  <c r="O309" i="5" s="1"/>
  <c r="K309" i="5" a="1"/>
  <c r="K309" i="5" s="1"/>
  <c r="G309" i="5" a="1"/>
  <c r="G309" i="5" s="1"/>
  <c r="B309" i="5" a="1"/>
  <c r="B309" i="5" s="1"/>
  <c r="N309" i="5" a="1"/>
  <c r="N309" i="5" s="1"/>
  <c r="J309" i="5" a="1"/>
  <c r="J309" i="5" s="1"/>
  <c r="F309" i="5" a="1"/>
  <c r="F309" i="5" s="1"/>
  <c r="E309" i="5" a="1"/>
  <c r="E309" i="5" s="1"/>
  <c r="D309" i="5" a="1"/>
  <c r="D309" i="5" s="1"/>
  <c r="M309" i="5" a="1"/>
  <c r="M309" i="5" s="1"/>
  <c r="L309" i="5" a="1"/>
  <c r="L309" i="5" s="1"/>
  <c r="Q310" i="5"/>
  <c r="H309" i="5" a="1"/>
  <c r="H309" i="5" s="1"/>
  <c r="I309" i="5" a="1"/>
  <c r="I309" i="5" s="1"/>
  <c r="O310" i="5" l="1" a="1"/>
  <c r="O310" i="5" s="1"/>
  <c r="K310" i="5" a="1"/>
  <c r="K310" i="5" s="1"/>
  <c r="G310" i="5" a="1"/>
  <c r="G310" i="5" s="1"/>
  <c r="B310" i="5" a="1"/>
  <c r="B310" i="5" s="1"/>
  <c r="N310" i="5" a="1"/>
  <c r="N310" i="5" s="1"/>
  <c r="J310" i="5" a="1"/>
  <c r="J310" i="5" s="1"/>
  <c r="F310" i="5" a="1"/>
  <c r="F310" i="5" s="1"/>
  <c r="Q311" i="5"/>
  <c r="M310" i="5" a="1"/>
  <c r="M310" i="5" s="1"/>
  <c r="I310" i="5" a="1"/>
  <c r="I310" i="5" s="1"/>
  <c r="E310" i="5" a="1"/>
  <c r="E310" i="5" s="1"/>
  <c r="L310" i="5" a="1"/>
  <c r="L310" i="5" s="1"/>
  <c r="H310" i="5" a="1"/>
  <c r="H310" i="5" s="1"/>
  <c r="D310" i="5" a="1"/>
  <c r="D310" i="5" s="1"/>
  <c r="L311" i="5" l="1" a="1"/>
  <c r="L311" i="5" s="1"/>
  <c r="H311" i="5" a="1"/>
  <c r="H311" i="5" s="1"/>
  <c r="D311" i="5" a="1"/>
  <c r="D311" i="5" s="1"/>
  <c r="O311" i="5" a="1"/>
  <c r="O311" i="5" s="1"/>
  <c r="K311" i="5" a="1"/>
  <c r="K311" i="5" s="1"/>
  <c r="G311" i="5" a="1"/>
  <c r="G311" i="5" s="1"/>
  <c r="B311" i="5" a="1"/>
  <c r="B311" i="5" s="1"/>
  <c r="J311" i="5" a="1"/>
  <c r="J311" i="5" s="1"/>
  <c r="I311" i="5" a="1"/>
  <c r="I311" i="5" s="1"/>
  <c r="Q312" i="5"/>
  <c r="F311" i="5" a="1"/>
  <c r="F311" i="5" s="1"/>
  <c r="E311" i="5" a="1"/>
  <c r="E311" i="5" s="1"/>
  <c r="M311" i="5" a="1"/>
  <c r="M311" i="5" s="1"/>
  <c r="N311" i="5" a="1"/>
  <c r="N311" i="5" s="1"/>
  <c r="L312" i="5" l="1" a="1"/>
  <c r="L312" i="5" s="1"/>
  <c r="H312" i="5" a="1"/>
  <c r="H312" i="5" s="1"/>
  <c r="D312" i="5" a="1"/>
  <c r="D312" i="5" s="1"/>
  <c r="O312" i="5" a="1"/>
  <c r="O312" i="5" s="1"/>
  <c r="K312" i="5" a="1"/>
  <c r="K312" i="5" s="1"/>
  <c r="G312" i="5" a="1"/>
  <c r="G312" i="5" s="1"/>
  <c r="B312" i="5" a="1"/>
  <c r="B312" i="5" s="1"/>
  <c r="N312" i="5" a="1"/>
  <c r="N312" i="5" s="1"/>
  <c r="J312" i="5" a="1"/>
  <c r="J312" i="5" s="1"/>
  <c r="F312" i="5" a="1"/>
  <c r="F312" i="5" s="1"/>
  <c r="Q313" i="5"/>
  <c r="E312" i="5" a="1"/>
  <c r="E312" i="5" s="1"/>
  <c r="M312" i="5" a="1"/>
  <c r="M312" i="5" s="1"/>
  <c r="I312" i="5" a="1"/>
  <c r="I312" i="5" s="1"/>
  <c r="Q314" i="5" l="1"/>
  <c r="M313" i="5" a="1"/>
  <c r="M313" i="5" s="1"/>
  <c r="I313" i="5" a="1"/>
  <c r="I313" i="5" s="1"/>
  <c r="E313" i="5" a="1"/>
  <c r="E313" i="5" s="1"/>
  <c r="L313" i="5" a="1"/>
  <c r="L313" i="5" s="1"/>
  <c r="H313" i="5" a="1"/>
  <c r="H313" i="5" s="1"/>
  <c r="D313" i="5" a="1"/>
  <c r="D313" i="5" s="1"/>
  <c r="F313" i="5" a="1"/>
  <c r="F313" i="5" s="1"/>
  <c r="O313" i="5" a="1"/>
  <c r="O313" i="5" s="1"/>
  <c r="N313" i="5" a="1"/>
  <c r="N313" i="5" s="1"/>
  <c r="B313" i="5" a="1"/>
  <c r="B313" i="5" s="1"/>
  <c r="K313" i="5" a="1"/>
  <c r="K313" i="5" s="1"/>
  <c r="J313" i="5" a="1"/>
  <c r="J313" i="5" s="1"/>
  <c r="G313" i="5" a="1"/>
  <c r="G313" i="5" s="1"/>
  <c r="Q315" i="5" l="1"/>
  <c r="M314" i="5" a="1"/>
  <c r="M314" i="5" s="1"/>
  <c r="I314" i="5" a="1"/>
  <c r="I314" i="5" s="1"/>
  <c r="E314" i="5" a="1"/>
  <c r="E314" i="5" s="1"/>
  <c r="L314" i="5" a="1"/>
  <c r="L314" i="5" s="1"/>
  <c r="H314" i="5" a="1"/>
  <c r="H314" i="5" s="1"/>
  <c r="D314" i="5" a="1"/>
  <c r="D314" i="5" s="1"/>
  <c r="O314" i="5" a="1"/>
  <c r="O314" i="5" s="1"/>
  <c r="K314" i="5" a="1"/>
  <c r="K314" i="5" s="1"/>
  <c r="G314" i="5" a="1"/>
  <c r="G314" i="5" s="1"/>
  <c r="B314" i="5" a="1"/>
  <c r="B314" i="5" s="1"/>
  <c r="J314" i="5" a="1"/>
  <c r="J314" i="5" s="1"/>
  <c r="F314" i="5" a="1"/>
  <c r="F314" i="5" s="1"/>
  <c r="N314" i="5" a="1"/>
  <c r="N314" i="5" s="1"/>
  <c r="N315" i="5" l="1" a="1"/>
  <c r="N315" i="5" s="1"/>
  <c r="J315" i="5" a="1"/>
  <c r="J315" i="5" s="1"/>
  <c r="F315" i="5" a="1"/>
  <c r="F315" i="5" s="1"/>
  <c r="Q316" i="5"/>
  <c r="M315" i="5" a="1"/>
  <c r="M315" i="5" s="1"/>
  <c r="I315" i="5" a="1"/>
  <c r="I315" i="5" s="1"/>
  <c r="E315" i="5" a="1"/>
  <c r="E315" i="5" s="1"/>
  <c r="K315" i="5" a="1"/>
  <c r="K315" i="5" s="1"/>
  <c r="H315" i="5" a="1"/>
  <c r="H315" i="5" s="1"/>
  <c r="G315" i="5" a="1"/>
  <c r="G315" i="5" s="1"/>
  <c r="O315" i="5" a="1"/>
  <c r="O315" i="5" s="1"/>
  <c r="D315" i="5" a="1"/>
  <c r="D315" i="5" s="1"/>
  <c r="L315" i="5" a="1"/>
  <c r="L315" i="5" s="1"/>
  <c r="B315" i="5" a="1"/>
  <c r="B315" i="5" s="1"/>
  <c r="N316" i="5" l="1" a="1"/>
  <c r="N316" i="5" s="1"/>
  <c r="J316" i="5" a="1"/>
  <c r="J316" i="5" s="1"/>
  <c r="F316" i="5" a="1"/>
  <c r="F316" i="5" s="1"/>
  <c r="Q317" i="5"/>
  <c r="M316" i="5" a="1"/>
  <c r="M316" i="5" s="1"/>
  <c r="I316" i="5" a="1"/>
  <c r="I316" i="5" s="1"/>
  <c r="E316" i="5" a="1"/>
  <c r="E316" i="5" s="1"/>
  <c r="L316" i="5" a="1"/>
  <c r="L316" i="5" s="1"/>
  <c r="H316" i="5" a="1"/>
  <c r="H316" i="5" s="1"/>
  <c r="D316" i="5" a="1"/>
  <c r="D316" i="5" s="1"/>
  <c r="G316" i="5" a="1"/>
  <c r="G316" i="5" s="1"/>
  <c r="O316" i="5" a="1"/>
  <c r="O316" i="5" s="1"/>
  <c r="B316" i="5" a="1"/>
  <c r="B316" i="5" s="1"/>
  <c r="K316" i="5" a="1"/>
  <c r="K316" i="5" s="1"/>
  <c r="O317" i="5" l="1" a="1"/>
  <c r="O317" i="5" s="1"/>
  <c r="K317" i="5" a="1"/>
  <c r="K317" i="5" s="1"/>
  <c r="G317" i="5" a="1"/>
  <c r="G317" i="5" s="1"/>
  <c r="B317" i="5" a="1"/>
  <c r="B317" i="5" s="1"/>
  <c r="N317" i="5" a="1"/>
  <c r="N317" i="5" s="1"/>
  <c r="J317" i="5" a="1"/>
  <c r="J317" i="5" s="1"/>
  <c r="F317" i="5" a="1"/>
  <c r="F317" i="5" s="1"/>
  <c r="E317" i="5" a="1"/>
  <c r="E317" i="5" s="1"/>
  <c r="D317" i="5" a="1"/>
  <c r="D317" i="5" s="1"/>
  <c r="M317" i="5" a="1"/>
  <c r="M317" i="5" s="1"/>
  <c r="L317" i="5" a="1"/>
  <c r="L317" i="5" s="1"/>
  <c r="I317" i="5" a="1"/>
  <c r="I317" i="5" s="1"/>
  <c r="Q318" i="5"/>
  <c r="H317" i="5" a="1"/>
  <c r="H317" i="5" s="1"/>
  <c r="O318" i="5" l="1" a="1"/>
  <c r="O318" i="5" s="1"/>
  <c r="K318" i="5" a="1"/>
  <c r="K318" i="5" s="1"/>
  <c r="G318" i="5" a="1"/>
  <c r="G318" i="5" s="1"/>
  <c r="B318" i="5" a="1"/>
  <c r="B318" i="5" s="1"/>
  <c r="N318" i="5" a="1"/>
  <c r="N318" i="5" s="1"/>
  <c r="J318" i="5" a="1"/>
  <c r="J318" i="5" s="1"/>
  <c r="F318" i="5" a="1"/>
  <c r="F318" i="5" s="1"/>
  <c r="Q319" i="5"/>
  <c r="M318" i="5" a="1"/>
  <c r="M318" i="5" s="1"/>
  <c r="I318" i="5" a="1"/>
  <c r="I318" i="5" s="1"/>
  <c r="E318" i="5" a="1"/>
  <c r="E318" i="5" s="1"/>
  <c r="L318" i="5" a="1"/>
  <c r="L318" i="5" s="1"/>
  <c r="H318" i="5" a="1"/>
  <c r="H318" i="5" s="1"/>
  <c r="D318" i="5" a="1"/>
  <c r="D318" i="5" s="1"/>
  <c r="L319" i="5" l="1" a="1"/>
  <c r="L319" i="5" s="1"/>
  <c r="H319" i="5" a="1"/>
  <c r="H319" i="5" s="1"/>
  <c r="D319" i="5" a="1"/>
  <c r="D319" i="5" s="1"/>
  <c r="O319" i="5" a="1"/>
  <c r="O319" i="5" s="1"/>
  <c r="K319" i="5" a="1"/>
  <c r="K319" i="5" s="1"/>
  <c r="G319" i="5" a="1"/>
  <c r="G319" i="5" s="1"/>
  <c r="B319" i="5" a="1"/>
  <c r="B319" i="5" s="1"/>
  <c r="J319" i="5" a="1"/>
  <c r="J319" i="5" s="1"/>
  <c r="I319" i="5" a="1"/>
  <c r="I319" i="5" s="1"/>
  <c r="Q320" i="5"/>
  <c r="F319" i="5" a="1"/>
  <c r="F319" i="5" s="1"/>
  <c r="E319" i="5" a="1"/>
  <c r="E319" i="5" s="1"/>
  <c r="N319" i="5" a="1"/>
  <c r="N319" i="5" s="1"/>
  <c r="M319" i="5" a="1"/>
  <c r="M319" i="5" s="1"/>
  <c r="L320" i="5" l="1" a="1"/>
  <c r="L320" i="5" s="1"/>
  <c r="H320" i="5" a="1"/>
  <c r="H320" i="5" s="1"/>
  <c r="D320" i="5" a="1"/>
  <c r="D320" i="5" s="1"/>
  <c r="O320" i="5" a="1"/>
  <c r="O320" i="5" s="1"/>
  <c r="K320" i="5" a="1"/>
  <c r="K320" i="5" s="1"/>
  <c r="G320" i="5" a="1"/>
  <c r="G320" i="5" s="1"/>
  <c r="B320" i="5" a="1"/>
  <c r="B320" i="5" s="1"/>
  <c r="N320" i="5" a="1"/>
  <c r="N320" i="5" s="1"/>
  <c r="J320" i="5" a="1"/>
  <c r="J320" i="5" s="1"/>
  <c r="F320" i="5" a="1"/>
  <c r="F320" i="5" s="1"/>
  <c r="E320" i="5" a="1"/>
  <c r="E320" i="5" s="1"/>
  <c r="M320" i="5" a="1"/>
  <c r="M320" i="5" s="1"/>
  <c r="Q321" i="5"/>
  <c r="I320" i="5" a="1"/>
  <c r="I320" i="5" s="1"/>
  <c r="Q322" i="5" l="1"/>
  <c r="M321" i="5" a="1"/>
  <c r="M321" i="5" s="1"/>
  <c r="I321" i="5" a="1"/>
  <c r="I321" i="5" s="1"/>
  <c r="E321" i="5" a="1"/>
  <c r="E321" i="5" s="1"/>
  <c r="L321" i="5" a="1"/>
  <c r="L321" i="5" s="1"/>
  <c r="H321" i="5" a="1"/>
  <c r="H321" i="5" s="1"/>
  <c r="D321" i="5" a="1"/>
  <c r="D321" i="5" s="1"/>
  <c r="O321" i="5" a="1"/>
  <c r="O321" i="5" s="1"/>
  <c r="N321" i="5" a="1"/>
  <c r="N321" i="5" s="1"/>
  <c r="B321" i="5" a="1"/>
  <c r="B321" i="5" s="1"/>
  <c r="K321" i="5" a="1"/>
  <c r="K321" i="5" s="1"/>
  <c r="J321" i="5" a="1"/>
  <c r="J321" i="5" s="1"/>
  <c r="F321" i="5" a="1"/>
  <c r="F321" i="5" s="1"/>
  <c r="G321" i="5" a="1"/>
  <c r="G321" i="5" s="1"/>
  <c r="Q323" i="5" l="1"/>
  <c r="M322" i="5" a="1"/>
  <c r="M322" i="5" s="1"/>
  <c r="I322" i="5" a="1"/>
  <c r="I322" i="5" s="1"/>
  <c r="E322" i="5" a="1"/>
  <c r="E322" i="5" s="1"/>
  <c r="L322" i="5" a="1"/>
  <c r="L322" i="5" s="1"/>
  <c r="H322" i="5" a="1"/>
  <c r="H322" i="5" s="1"/>
  <c r="D322" i="5" a="1"/>
  <c r="D322" i="5" s="1"/>
  <c r="O322" i="5" a="1"/>
  <c r="O322" i="5" s="1"/>
  <c r="K322" i="5" a="1"/>
  <c r="K322" i="5" s="1"/>
  <c r="G322" i="5" a="1"/>
  <c r="G322" i="5" s="1"/>
  <c r="B322" i="5" a="1"/>
  <c r="B322" i="5" s="1"/>
  <c r="J322" i="5" a="1"/>
  <c r="J322" i="5" s="1"/>
  <c r="F322" i="5" a="1"/>
  <c r="F322" i="5" s="1"/>
  <c r="N322" i="5" a="1"/>
  <c r="N322" i="5" s="1"/>
  <c r="N323" i="5" l="1" a="1"/>
  <c r="N323" i="5" s="1"/>
  <c r="J323" i="5" a="1"/>
  <c r="J323" i="5" s="1"/>
  <c r="F323" i="5" a="1"/>
  <c r="F323" i="5" s="1"/>
  <c r="Q324" i="5"/>
  <c r="M323" i="5" a="1"/>
  <c r="M323" i="5" s="1"/>
  <c r="I323" i="5" a="1"/>
  <c r="I323" i="5" s="1"/>
  <c r="E323" i="5" a="1"/>
  <c r="E323" i="5" s="1"/>
  <c r="H323" i="5" a="1"/>
  <c r="H323" i="5" s="1"/>
  <c r="G323" i="5" a="1"/>
  <c r="G323" i="5" s="1"/>
  <c r="O323" i="5" a="1"/>
  <c r="O323" i="5" s="1"/>
  <c r="D323" i="5" a="1"/>
  <c r="D323" i="5" s="1"/>
  <c r="B323" i="5" a="1"/>
  <c r="B323" i="5" s="1"/>
  <c r="K323" i="5" a="1"/>
  <c r="K323" i="5" s="1"/>
  <c r="L323" i="5" a="1"/>
  <c r="L323" i="5" s="1"/>
  <c r="N324" i="5" l="1" a="1"/>
  <c r="N324" i="5" s="1"/>
  <c r="J324" i="5" a="1"/>
  <c r="J324" i="5" s="1"/>
  <c r="F324" i="5" a="1"/>
  <c r="F324" i="5" s="1"/>
  <c r="Q325" i="5"/>
  <c r="M324" i="5" a="1"/>
  <c r="M324" i="5" s="1"/>
  <c r="I324" i="5" a="1"/>
  <c r="I324" i="5" s="1"/>
  <c r="E324" i="5" a="1"/>
  <c r="E324" i="5" s="1"/>
  <c r="L324" i="5" a="1"/>
  <c r="L324" i="5" s="1"/>
  <c r="H324" i="5" a="1"/>
  <c r="H324" i="5" s="1"/>
  <c r="D324" i="5" a="1"/>
  <c r="D324" i="5" s="1"/>
  <c r="O324" i="5" a="1"/>
  <c r="O324" i="5" s="1"/>
  <c r="B324" i="5" a="1"/>
  <c r="B324" i="5" s="1"/>
  <c r="K324" i="5" a="1"/>
  <c r="K324" i="5" s="1"/>
  <c r="G324" i="5" a="1"/>
  <c r="G324" i="5" s="1"/>
  <c r="O325" i="5" l="1" a="1"/>
  <c r="O325" i="5" s="1"/>
  <c r="K325" i="5" a="1"/>
  <c r="K325" i="5" s="1"/>
  <c r="G325" i="5" a="1"/>
  <c r="G325" i="5" s="1"/>
  <c r="B325" i="5" a="1"/>
  <c r="B325" i="5" s="1"/>
  <c r="N325" i="5" a="1"/>
  <c r="N325" i="5" s="1"/>
  <c r="J325" i="5" a="1"/>
  <c r="J325" i="5" s="1"/>
  <c r="F325" i="5" a="1"/>
  <c r="F325" i="5" s="1"/>
  <c r="D325" i="5" a="1"/>
  <c r="D325" i="5" s="1"/>
  <c r="M325" i="5" a="1"/>
  <c r="M325" i="5" s="1"/>
  <c r="L325" i="5" a="1"/>
  <c r="L325" i="5" s="1"/>
  <c r="I325" i="5" a="1"/>
  <c r="I325" i="5" s="1"/>
  <c r="Q326" i="5"/>
  <c r="H325" i="5" a="1"/>
  <c r="H325" i="5" s="1"/>
  <c r="E325" i="5" a="1"/>
  <c r="E325" i="5" s="1"/>
  <c r="O326" i="5" l="1" a="1"/>
  <c r="O326" i="5" s="1"/>
  <c r="K326" i="5" a="1"/>
  <c r="K326" i="5" s="1"/>
  <c r="G326" i="5" a="1"/>
  <c r="G326" i="5" s="1"/>
  <c r="B326" i="5" a="1"/>
  <c r="B326" i="5" s="1"/>
  <c r="N326" i="5" a="1"/>
  <c r="N326" i="5" s="1"/>
  <c r="J326" i="5" a="1"/>
  <c r="J326" i="5" s="1"/>
  <c r="F326" i="5" a="1"/>
  <c r="F326" i="5" s="1"/>
  <c r="Q327" i="5"/>
  <c r="M326" i="5" a="1"/>
  <c r="M326" i="5" s="1"/>
  <c r="I326" i="5" a="1"/>
  <c r="I326" i="5" s="1"/>
  <c r="E326" i="5" a="1"/>
  <c r="E326" i="5" s="1"/>
  <c r="H326" i="5" a="1"/>
  <c r="H326" i="5" s="1"/>
  <c r="D326" i="5" a="1"/>
  <c r="D326" i="5" s="1"/>
  <c r="L326" i="5" a="1"/>
  <c r="L326" i="5" s="1"/>
  <c r="L327" i="5" l="1" a="1"/>
  <c r="L327" i="5" s="1"/>
  <c r="H327" i="5" a="1"/>
  <c r="H327" i="5" s="1"/>
  <c r="D327" i="5" a="1"/>
  <c r="D327" i="5" s="1"/>
  <c r="O327" i="5" a="1"/>
  <c r="O327" i="5" s="1"/>
  <c r="K327" i="5" a="1"/>
  <c r="K327" i="5" s="1"/>
  <c r="G327" i="5" a="1"/>
  <c r="G327" i="5" s="1"/>
  <c r="B327" i="5" a="1"/>
  <c r="B327" i="5" s="1"/>
  <c r="I327" i="5" a="1"/>
  <c r="I327" i="5" s="1"/>
  <c r="Q328" i="5"/>
  <c r="F327" i="5" a="1"/>
  <c r="F327" i="5" s="1"/>
  <c r="E327" i="5" a="1"/>
  <c r="E327" i="5" s="1"/>
  <c r="N327" i="5" a="1"/>
  <c r="N327" i="5" s="1"/>
  <c r="M327" i="5" a="1"/>
  <c r="M327" i="5" s="1"/>
  <c r="J327" i="5" a="1"/>
  <c r="J327" i="5" s="1"/>
  <c r="L328" i="5" l="1" a="1"/>
  <c r="L328" i="5" s="1"/>
  <c r="H328" i="5" a="1"/>
  <c r="H328" i="5" s="1"/>
  <c r="D328" i="5" a="1"/>
  <c r="D328" i="5" s="1"/>
  <c r="O328" i="5" a="1"/>
  <c r="O328" i="5" s="1"/>
  <c r="K328" i="5" a="1"/>
  <c r="K328" i="5" s="1"/>
  <c r="G328" i="5" a="1"/>
  <c r="G328" i="5" s="1"/>
  <c r="B328" i="5" a="1"/>
  <c r="B328" i="5" s="1"/>
  <c r="N328" i="5" a="1"/>
  <c r="N328" i="5" s="1"/>
  <c r="J328" i="5" a="1"/>
  <c r="J328" i="5" s="1"/>
  <c r="F328" i="5" a="1"/>
  <c r="F328" i="5" s="1"/>
  <c r="E328" i="5" a="1"/>
  <c r="E328" i="5" s="1"/>
  <c r="M328" i="5" a="1"/>
  <c r="M328" i="5" s="1"/>
  <c r="I328" i="5" a="1"/>
  <c r="I328" i="5" s="1"/>
  <c r="Q329" i="5"/>
  <c r="Q330" i="5" l="1"/>
  <c r="M329" i="5" a="1"/>
  <c r="M329" i="5" s="1"/>
  <c r="I329" i="5" a="1"/>
  <c r="I329" i="5" s="1"/>
  <c r="E329" i="5" a="1"/>
  <c r="E329" i="5" s="1"/>
  <c r="L329" i="5" a="1"/>
  <c r="L329" i="5" s="1"/>
  <c r="H329" i="5" a="1"/>
  <c r="H329" i="5" s="1"/>
  <c r="D329" i="5" a="1"/>
  <c r="D329" i="5" s="1"/>
  <c r="N329" i="5" a="1"/>
  <c r="N329" i="5" s="1"/>
  <c r="B329" i="5" a="1"/>
  <c r="B329" i="5" s="1"/>
  <c r="K329" i="5" a="1"/>
  <c r="K329" i="5" s="1"/>
  <c r="J329" i="5" a="1"/>
  <c r="J329" i="5" s="1"/>
  <c r="G329" i="5" a="1"/>
  <c r="G329" i="5" s="1"/>
  <c r="O329" i="5" a="1"/>
  <c r="O329" i="5" s="1"/>
  <c r="F329" i="5" a="1"/>
  <c r="F329" i="5" s="1"/>
  <c r="Q331" i="5" l="1"/>
  <c r="M330" i="5" a="1"/>
  <c r="M330" i="5" s="1"/>
  <c r="I330" i="5" a="1"/>
  <c r="I330" i="5" s="1"/>
  <c r="E330" i="5" a="1"/>
  <c r="E330" i="5" s="1"/>
  <c r="L330" i="5" a="1"/>
  <c r="L330" i="5" s="1"/>
  <c r="H330" i="5" a="1"/>
  <c r="H330" i="5" s="1"/>
  <c r="D330" i="5" a="1"/>
  <c r="D330" i="5" s="1"/>
  <c r="O330" i="5" a="1"/>
  <c r="O330" i="5" s="1"/>
  <c r="K330" i="5" a="1"/>
  <c r="K330" i="5" s="1"/>
  <c r="G330" i="5" a="1"/>
  <c r="G330" i="5" s="1"/>
  <c r="B330" i="5" a="1"/>
  <c r="B330" i="5" s="1"/>
  <c r="J330" i="5" a="1"/>
  <c r="J330" i="5" s="1"/>
  <c r="F330" i="5" a="1"/>
  <c r="F330" i="5" s="1"/>
  <c r="N330" i="5" a="1"/>
  <c r="N330" i="5" s="1"/>
  <c r="N331" i="5" l="1" a="1"/>
  <c r="N331" i="5" s="1"/>
  <c r="J331" i="5" a="1"/>
  <c r="J331" i="5" s="1"/>
  <c r="F331" i="5" a="1"/>
  <c r="F331" i="5" s="1"/>
  <c r="Q332" i="5"/>
  <c r="M331" i="5" a="1"/>
  <c r="M331" i="5" s="1"/>
  <c r="I331" i="5" a="1"/>
  <c r="I331" i="5" s="1"/>
  <c r="E331" i="5" a="1"/>
  <c r="E331" i="5" s="1"/>
  <c r="H331" i="5" a="1"/>
  <c r="H331" i="5" s="1"/>
  <c r="G331" i="5" a="1"/>
  <c r="G331" i="5" s="1"/>
  <c r="O331" i="5" a="1"/>
  <c r="O331" i="5" s="1"/>
  <c r="D331" i="5" a="1"/>
  <c r="D331" i="5" s="1"/>
  <c r="B331" i="5" a="1"/>
  <c r="B331" i="5" s="1"/>
  <c r="L331" i="5" a="1"/>
  <c r="L331" i="5" s="1"/>
  <c r="K331" i="5" a="1"/>
  <c r="K331" i="5" s="1"/>
  <c r="N332" i="5" l="1" a="1"/>
  <c r="N332" i="5" s="1"/>
  <c r="J332" i="5" a="1"/>
  <c r="J332" i="5" s="1"/>
  <c r="F332" i="5" a="1"/>
  <c r="F332" i="5" s="1"/>
  <c r="Q333" i="5"/>
  <c r="M332" i="5" a="1"/>
  <c r="M332" i="5" s="1"/>
  <c r="I332" i="5" a="1"/>
  <c r="I332" i="5" s="1"/>
  <c r="E332" i="5" a="1"/>
  <c r="E332" i="5" s="1"/>
  <c r="L332" i="5" a="1"/>
  <c r="L332" i="5" s="1"/>
  <c r="H332" i="5" a="1"/>
  <c r="H332" i="5" s="1"/>
  <c r="D332" i="5" a="1"/>
  <c r="D332" i="5" s="1"/>
  <c r="O332" i="5" a="1"/>
  <c r="O332" i="5" s="1"/>
  <c r="B332" i="5" a="1"/>
  <c r="B332" i="5" s="1"/>
  <c r="K332" i="5" a="1"/>
  <c r="K332" i="5" s="1"/>
  <c r="G332" i="5" a="1"/>
  <c r="G332" i="5" s="1"/>
  <c r="O333" i="5" l="1" a="1"/>
  <c r="O333" i="5" s="1"/>
  <c r="K333" i="5" a="1"/>
  <c r="K333" i="5" s="1"/>
  <c r="G333" i="5" a="1"/>
  <c r="G333" i="5" s="1"/>
  <c r="B333" i="5" a="1"/>
  <c r="B333" i="5" s="1"/>
  <c r="N333" i="5" a="1"/>
  <c r="N333" i="5" s="1"/>
  <c r="J333" i="5" a="1"/>
  <c r="J333" i="5" s="1"/>
  <c r="F333" i="5" a="1"/>
  <c r="F333" i="5" s="1"/>
  <c r="Q334" i="5"/>
  <c r="M333" i="5" a="1"/>
  <c r="M333" i="5" s="1"/>
  <c r="L333" i="5" a="1"/>
  <c r="L333" i="5" s="1"/>
  <c r="I333" i="5" a="1"/>
  <c r="I333" i="5" s="1"/>
  <c r="H333" i="5" a="1"/>
  <c r="H333" i="5" s="1"/>
  <c r="D333" i="5" a="1"/>
  <c r="D333" i="5" s="1"/>
  <c r="E333" i="5" a="1"/>
  <c r="E333" i="5" s="1"/>
  <c r="O334" i="5" l="1" a="1"/>
  <c r="O334" i="5" s="1"/>
  <c r="K334" i="5" a="1"/>
  <c r="K334" i="5" s="1"/>
  <c r="G334" i="5" a="1"/>
  <c r="G334" i="5" s="1"/>
  <c r="B334" i="5" a="1"/>
  <c r="B334" i="5" s="1"/>
  <c r="N334" i="5" a="1"/>
  <c r="N334" i="5" s="1"/>
  <c r="J334" i="5" a="1"/>
  <c r="J334" i="5" s="1"/>
  <c r="F334" i="5" a="1"/>
  <c r="F334" i="5" s="1"/>
  <c r="Q335" i="5"/>
  <c r="M334" i="5" a="1"/>
  <c r="M334" i="5" s="1"/>
  <c r="I334" i="5" a="1"/>
  <c r="I334" i="5" s="1"/>
  <c r="E334" i="5" a="1"/>
  <c r="E334" i="5" s="1"/>
  <c r="L334" i="5" a="1"/>
  <c r="L334" i="5" s="1"/>
  <c r="H334" i="5" a="1"/>
  <c r="H334" i="5" s="1"/>
  <c r="D334" i="5" a="1"/>
  <c r="D334" i="5" s="1"/>
  <c r="Q336" i="5" l="1"/>
  <c r="M335" i="5" a="1"/>
  <c r="M335" i="5" s="1"/>
  <c r="I335" i="5" a="1"/>
  <c r="I335" i="5" s="1"/>
  <c r="E335" i="5" a="1"/>
  <c r="E335" i="5" s="1"/>
  <c r="L335" i="5" a="1"/>
  <c r="L335" i="5" s="1"/>
  <c r="H335" i="5" a="1"/>
  <c r="H335" i="5" s="1"/>
  <c r="D335" i="5" a="1"/>
  <c r="D335" i="5" s="1"/>
  <c r="O335" i="5" a="1"/>
  <c r="O335" i="5" s="1"/>
  <c r="K335" i="5" a="1"/>
  <c r="K335" i="5" s="1"/>
  <c r="G335" i="5" a="1"/>
  <c r="G335" i="5" s="1"/>
  <c r="B335" i="5" a="1"/>
  <c r="B335" i="5" s="1"/>
  <c r="N335" i="5" a="1"/>
  <c r="N335" i="5" s="1"/>
  <c r="J335" i="5" a="1"/>
  <c r="J335" i="5" s="1"/>
  <c r="F335" i="5" a="1"/>
  <c r="F335" i="5" s="1"/>
  <c r="L336" i="5" l="1" a="1"/>
  <c r="L336" i="5" s="1"/>
  <c r="H336" i="5" a="1"/>
  <c r="H336" i="5" s="1"/>
  <c r="D336" i="5" a="1"/>
  <c r="D336" i="5" s="1"/>
  <c r="O336" i="5" a="1"/>
  <c r="O336" i="5" s="1"/>
  <c r="K336" i="5" a="1"/>
  <c r="K336" i="5" s="1"/>
  <c r="G336" i="5" a="1"/>
  <c r="G336" i="5" s="1"/>
  <c r="B336" i="5" a="1"/>
  <c r="B336" i="5" s="1"/>
  <c r="N336" i="5" a="1"/>
  <c r="N336" i="5" s="1"/>
  <c r="J336" i="5" a="1"/>
  <c r="J336" i="5" s="1"/>
  <c r="F336" i="5" a="1"/>
  <c r="F336" i="5" s="1"/>
  <c r="Q337" i="5"/>
  <c r="M336" i="5" a="1"/>
  <c r="M336" i="5" s="1"/>
  <c r="I336" i="5" a="1"/>
  <c r="I336" i="5" s="1"/>
  <c r="E336" i="5" a="1"/>
  <c r="E336" i="5" s="1"/>
  <c r="N337" i="5" l="1" a="1"/>
  <c r="N337" i="5" s="1"/>
  <c r="J337" i="5" a="1"/>
  <c r="J337" i="5" s="1"/>
  <c r="F337" i="5" a="1"/>
  <c r="F337" i="5" s="1"/>
  <c r="Q338" i="5"/>
  <c r="M337" i="5" a="1"/>
  <c r="M337" i="5" s="1"/>
  <c r="I337" i="5" a="1"/>
  <c r="I337" i="5" s="1"/>
  <c r="E337" i="5" a="1"/>
  <c r="E337" i="5" s="1"/>
  <c r="L337" i="5" a="1"/>
  <c r="L337" i="5" s="1"/>
  <c r="H337" i="5" a="1"/>
  <c r="H337" i="5" s="1"/>
  <c r="D337" i="5" a="1"/>
  <c r="D337" i="5" s="1"/>
  <c r="G337" i="5" a="1"/>
  <c r="G337" i="5" s="1"/>
  <c r="B337" i="5" a="1"/>
  <c r="B337" i="5" s="1"/>
  <c r="O337" i="5" a="1"/>
  <c r="O337" i="5" s="1"/>
  <c r="K337" i="5" a="1"/>
  <c r="K337" i="5" s="1"/>
  <c r="Q339" i="5" l="1"/>
  <c r="M338" i="5" a="1"/>
  <c r="M338" i="5" s="1"/>
  <c r="I338" i="5" a="1"/>
  <c r="I338" i="5" s="1"/>
  <c r="E338" i="5" a="1"/>
  <c r="E338" i="5" s="1"/>
  <c r="L338" i="5" a="1"/>
  <c r="L338" i="5" s="1"/>
  <c r="H338" i="5" a="1"/>
  <c r="H338" i="5" s="1"/>
  <c r="D338" i="5" a="1"/>
  <c r="D338" i="5" s="1"/>
  <c r="O338" i="5" a="1"/>
  <c r="O338" i="5" s="1"/>
  <c r="K338" i="5" a="1"/>
  <c r="K338" i="5" s="1"/>
  <c r="G338" i="5" a="1"/>
  <c r="G338" i="5" s="1"/>
  <c r="B338" i="5" a="1"/>
  <c r="B338" i="5" s="1"/>
  <c r="F338" i="5" a="1"/>
  <c r="F338" i="5" s="1"/>
  <c r="N338" i="5" a="1"/>
  <c r="N338" i="5" s="1"/>
  <c r="J338" i="5" a="1"/>
  <c r="J338" i="5" s="1"/>
  <c r="O339" i="5" l="1" a="1"/>
  <c r="O339" i="5" s="1"/>
  <c r="K339" i="5" a="1"/>
  <c r="K339" i="5" s="1"/>
  <c r="G339" i="5" a="1"/>
  <c r="G339" i="5" s="1"/>
  <c r="B339" i="5" a="1"/>
  <c r="B339" i="5" s="1"/>
  <c r="N339" i="5" a="1"/>
  <c r="N339" i="5" s="1"/>
  <c r="J339" i="5" a="1"/>
  <c r="J339" i="5" s="1"/>
  <c r="F339" i="5" a="1"/>
  <c r="F339" i="5" s="1"/>
  <c r="Q340" i="5"/>
  <c r="M339" i="5" a="1"/>
  <c r="M339" i="5" s="1"/>
  <c r="I339" i="5" a="1"/>
  <c r="I339" i="5" s="1"/>
  <c r="E339" i="5" a="1"/>
  <c r="E339" i="5" s="1"/>
  <c r="L339" i="5" a="1"/>
  <c r="L339" i="5" s="1"/>
  <c r="H339" i="5" a="1"/>
  <c r="H339" i="5" s="1"/>
  <c r="D339" i="5" a="1"/>
  <c r="D339" i="5" s="1"/>
  <c r="N340" i="5" l="1" a="1"/>
  <c r="N340" i="5" s="1"/>
  <c r="J340" i="5" a="1"/>
  <c r="J340" i="5" s="1"/>
  <c r="F340" i="5" a="1"/>
  <c r="F340" i="5" s="1"/>
  <c r="Q341" i="5"/>
  <c r="M340" i="5" a="1"/>
  <c r="M340" i="5" s="1"/>
  <c r="I340" i="5" a="1"/>
  <c r="I340" i="5" s="1"/>
  <c r="E340" i="5" a="1"/>
  <c r="E340" i="5" s="1"/>
  <c r="L340" i="5" a="1"/>
  <c r="L340" i="5" s="1"/>
  <c r="H340" i="5" a="1"/>
  <c r="H340" i="5" s="1"/>
  <c r="D340" i="5" a="1"/>
  <c r="D340" i="5" s="1"/>
  <c r="K340" i="5" a="1"/>
  <c r="K340" i="5" s="1"/>
  <c r="G340" i="5" a="1"/>
  <c r="G340" i="5" s="1"/>
  <c r="B340" i="5" a="1"/>
  <c r="B340" i="5" s="1"/>
  <c r="O340" i="5" a="1"/>
  <c r="O340" i="5" s="1"/>
  <c r="L341" i="5" l="1" a="1"/>
  <c r="L341" i="5" s="1"/>
  <c r="H341" i="5" a="1"/>
  <c r="H341" i="5" s="1"/>
  <c r="D341" i="5" a="1"/>
  <c r="D341" i="5" s="1"/>
  <c r="O341" i="5" a="1"/>
  <c r="O341" i="5" s="1"/>
  <c r="K341" i="5" a="1"/>
  <c r="K341" i="5" s="1"/>
  <c r="G341" i="5" a="1"/>
  <c r="G341" i="5" s="1"/>
  <c r="B341" i="5" a="1"/>
  <c r="B341" i="5" s="1"/>
  <c r="N341" i="5" a="1"/>
  <c r="N341" i="5" s="1"/>
  <c r="J341" i="5" a="1"/>
  <c r="J341" i="5" s="1"/>
  <c r="F341" i="5" a="1"/>
  <c r="F341" i="5" s="1"/>
  <c r="Q342" i="5"/>
  <c r="M341" i="5" a="1"/>
  <c r="M341" i="5" s="1"/>
  <c r="I341" i="5" a="1"/>
  <c r="I341" i="5" s="1"/>
  <c r="E341" i="5" a="1"/>
  <c r="E341" i="5" s="1"/>
  <c r="O342" i="5" l="1" a="1"/>
  <c r="O342" i="5" s="1"/>
  <c r="K342" i="5" a="1"/>
  <c r="K342" i="5" s="1"/>
  <c r="G342" i="5" a="1"/>
  <c r="G342" i="5" s="1"/>
  <c r="B342" i="5" a="1"/>
  <c r="B342" i="5" s="1"/>
  <c r="N342" i="5" a="1"/>
  <c r="N342" i="5" s="1"/>
  <c r="J342" i="5" a="1"/>
  <c r="J342" i="5" s="1"/>
  <c r="F342" i="5" a="1"/>
  <c r="F342" i="5" s="1"/>
  <c r="Q343" i="5"/>
  <c r="M342" i="5" a="1"/>
  <c r="M342" i="5" s="1"/>
  <c r="I342" i="5" a="1"/>
  <c r="I342" i="5" s="1"/>
  <c r="E342" i="5" a="1"/>
  <c r="E342" i="5" s="1"/>
  <c r="L342" i="5" a="1"/>
  <c r="L342" i="5" s="1"/>
  <c r="H342" i="5" a="1"/>
  <c r="H342" i="5" s="1"/>
  <c r="D342" i="5" a="1"/>
  <c r="D342" i="5" s="1"/>
  <c r="Q344" i="5" l="1"/>
  <c r="M343" i="5" a="1"/>
  <c r="M343" i="5" s="1"/>
  <c r="I343" i="5" a="1"/>
  <c r="I343" i="5" s="1"/>
  <c r="E343" i="5" a="1"/>
  <c r="E343" i="5" s="1"/>
  <c r="L343" i="5" a="1"/>
  <c r="L343" i="5" s="1"/>
  <c r="H343" i="5" a="1"/>
  <c r="H343" i="5" s="1"/>
  <c r="D343" i="5" a="1"/>
  <c r="D343" i="5" s="1"/>
  <c r="O343" i="5" a="1"/>
  <c r="O343" i="5" s="1"/>
  <c r="K343" i="5" a="1"/>
  <c r="K343" i="5" s="1"/>
  <c r="G343" i="5" a="1"/>
  <c r="G343" i="5" s="1"/>
  <c r="B343" i="5" a="1"/>
  <c r="B343" i="5" s="1"/>
  <c r="F343" i="5" a="1"/>
  <c r="F343" i="5" s="1"/>
  <c r="N343" i="5" a="1"/>
  <c r="N343" i="5" s="1"/>
  <c r="J343" i="5" a="1"/>
  <c r="J343" i="5" s="1"/>
  <c r="L344" i="5" l="1" a="1"/>
  <c r="L344" i="5" s="1"/>
  <c r="H344" i="5" a="1"/>
  <c r="H344" i="5" s="1"/>
  <c r="D344" i="5" a="1"/>
  <c r="D344" i="5" s="1"/>
  <c r="O344" i="5" a="1"/>
  <c r="O344" i="5" s="1"/>
  <c r="K344" i="5" a="1"/>
  <c r="K344" i="5" s="1"/>
  <c r="G344" i="5" a="1"/>
  <c r="G344" i="5" s="1"/>
  <c r="B344" i="5" a="1"/>
  <c r="B344" i="5" s="1"/>
  <c r="N344" i="5" a="1"/>
  <c r="N344" i="5" s="1"/>
  <c r="J344" i="5" a="1"/>
  <c r="J344" i="5" s="1"/>
  <c r="F344" i="5" a="1"/>
  <c r="F344" i="5" s="1"/>
  <c r="E344" i="5" a="1"/>
  <c r="E344" i="5" s="1"/>
  <c r="Q345" i="5"/>
  <c r="M344" i="5" a="1"/>
  <c r="M344" i="5" s="1"/>
  <c r="I344" i="5" a="1"/>
  <c r="I344" i="5" s="1"/>
  <c r="N345" i="5" l="1" a="1"/>
  <c r="N345" i="5" s="1"/>
  <c r="J345" i="5" a="1"/>
  <c r="J345" i="5" s="1"/>
  <c r="F345" i="5" a="1"/>
  <c r="F345" i="5" s="1"/>
  <c r="Q346" i="5"/>
  <c r="M345" i="5" a="1"/>
  <c r="M345" i="5" s="1"/>
  <c r="I345" i="5" a="1"/>
  <c r="I345" i="5" s="1"/>
  <c r="E345" i="5" a="1"/>
  <c r="E345" i="5" s="1"/>
  <c r="L345" i="5" a="1"/>
  <c r="L345" i="5" s="1"/>
  <c r="H345" i="5" a="1"/>
  <c r="H345" i="5" s="1"/>
  <c r="D345" i="5" a="1"/>
  <c r="D345" i="5" s="1"/>
  <c r="K345" i="5" a="1"/>
  <c r="K345" i="5" s="1"/>
  <c r="G345" i="5" a="1"/>
  <c r="G345" i="5" s="1"/>
  <c r="B345" i="5" a="1"/>
  <c r="B345" i="5" s="1"/>
  <c r="O345" i="5" a="1"/>
  <c r="O345" i="5" s="1"/>
  <c r="Q347" i="5" l="1"/>
  <c r="M346" i="5" a="1"/>
  <c r="M346" i="5" s="1"/>
  <c r="I346" i="5" a="1"/>
  <c r="I346" i="5" s="1"/>
  <c r="E346" i="5" a="1"/>
  <c r="E346" i="5" s="1"/>
  <c r="L346" i="5" a="1"/>
  <c r="L346" i="5" s="1"/>
  <c r="H346" i="5" a="1"/>
  <c r="H346" i="5" s="1"/>
  <c r="D346" i="5" a="1"/>
  <c r="D346" i="5" s="1"/>
  <c r="O346" i="5" a="1"/>
  <c r="O346" i="5" s="1"/>
  <c r="K346" i="5" a="1"/>
  <c r="K346" i="5" s="1"/>
  <c r="G346" i="5" a="1"/>
  <c r="G346" i="5" s="1"/>
  <c r="B346" i="5" a="1"/>
  <c r="B346" i="5" s="1"/>
  <c r="N346" i="5" a="1"/>
  <c r="N346" i="5" s="1"/>
  <c r="J346" i="5" a="1"/>
  <c r="J346" i="5" s="1"/>
  <c r="F346" i="5" a="1"/>
  <c r="F346" i="5" s="1"/>
  <c r="O347" i="5" l="1" a="1"/>
  <c r="O347" i="5" s="1"/>
  <c r="K347" i="5" a="1"/>
  <c r="K347" i="5" s="1"/>
  <c r="G347" i="5" a="1"/>
  <c r="G347" i="5" s="1"/>
  <c r="B347" i="5" a="1"/>
  <c r="B347" i="5" s="1"/>
  <c r="N347" i="5" a="1"/>
  <c r="N347" i="5" s="1"/>
  <c r="J347" i="5" a="1"/>
  <c r="J347" i="5" s="1"/>
  <c r="F347" i="5" a="1"/>
  <c r="F347" i="5" s="1"/>
  <c r="Q348" i="5"/>
  <c r="M347" i="5" a="1"/>
  <c r="M347" i="5" s="1"/>
  <c r="I347" i="5" a="1"/>
  <c r="I347" i="5" s="1"/>
  <c r="E347" i="5" a="1"/>
  <c r="E347" i="5" s="1"/>
  <c r="D347" i="5" a="1"/>
  <c r="D347" i="5" s="1"/>
  <c r="H347" i="5" a="1"/>
  <c r="H347" i="5" s="1"/>
  <c r="L347" i="5" a="1"/>
  <c r="L347" i="5" s="1"/>
  <c r="N348" i="5" l="1" a="1"/>
  <c r="N348" i="5" s="1"/>
  <c r="J348" i="5" a="1"/>
  <c r="J348" i="5" s="1"/>
  <c r="F348" i="5" a="1"/>
  <c r="F348" i="5" s="1"/>
  <c r="Q349" i="5"/>
  <c r="M348" i="5" a="1"/>
  <c r="M348" i="5" s="1"/>
  <c r="I348" i="5" a="1"/>
  <c r="I348" i="5" s="1"/>
  <c r="E348" i="5" a="1"/>
  <c r="E348" i="5" s="1"/>
  <c r="L348" i="5" a="1"/>
  <c r="L348" i="5" s="1"/>
  <c r="H348" i="5" a="1"/>
  <c r="H348" i="5" s="1"/>
  <c r="D348" i="5" a="1"/>
  <c r="D348" i="5" s="1"/>
  <c r="O348" i="5" a="1"/>
  <c r="O348" i="5" s="1"/>
  <c r="K348" i="5" a="1"/>
  <c r="K348" i="5" s="1"/>
  <c r="G348" i="5" a="1"/>
  <c r="G348" i="5" s="1"/>
  <c r="B348" i="5" a="1"/>
  <c r="B348" i="5" s="1"/>
  <c r="L349" i="5" l="1" a="1"/>
  <c r="L349" i="5" s="1"/>
  <c r="H349" i="5" a="1"/>
  <c r="H349" i="5" s="1"/>
  <c r="D349" i="5" a="1"/>
  <c r="D349" i="5" s="1"/>
  <c r="O349" i="5" a="1"/>
  <c r="O349" i="5" s="1"/>
  <c r="K349" i="5" a="1"/>
  <c r="K349" i="5" s="1"/>
  <c r="G349" i="5" a="1"/>
  <c r="G349" i="5" s="1"/>
  <c r="B349" i="5" a="1"/>
  <c r="B349" i="5" s="1"/>
  <c r="N349" i="5" a="1"/>
  <c r="N349" i="5" s="1"/>
  <c r="J349" i="5" a="1"/>
  <c r="J349" i="5" s="1"/>
  <c r="F349" i="5" a="1"/>
  <c r="F349" i="5" s="1"/>
  <c r="I349" i="5" a="1"/>
  <c r="I349" i="5" s="1"/>
  <c r="E349" i="5" a="1"/>
  <c r="E349" i="5" s="1"/>
  <c r="Q350" i="5"/>
  <c r="M349" i="5" a="1"/>
  <c r="M349" i="5" s="1"/>
  <c r="O350" i="5" l="1" a="1"/>
  <c r="O350" i="5" s="1"/>
  <c r="K350" i="5" a="1"/>
  <c r="K350" i="5" s="1"/>
  <c r="G350" i="5" a="1"/>
  <c r="G350" i="5" s="1"/>
  <c r="B350" i="5" a="1"/>
  <c r="B350" i="5" s="1"/>
  <c r="N350" i="5" a="1"/>
  <c r="N350" i="5" s="1"/>
  <c r="J350" i="5" a="1"/>
  <c r="J350" i="5" s="1"/>
  <c r="F350" i="5" a="1"/>
  <c r="F350" i="5" s="1"/>
  <c r="Q351" i="5"/>
  <c r="M350" i="5" a="1"/>
  <c r="M350" i="5" s="1"/>
  <c r="I350" i="5" a="1"/>
  <c r="I350" i="5" s="1"/>
  <c r="E350" i="5" a="1"/>
  <c r="E350" i="5" s="1"/>
  <c r="L350" i="5" a="1"/>
  <c r="L350" i="5" s="1"/>
  <c r="H350" i="5" a="1"/>
  <c r="H350" i="5" s="1"/>
  <c r="D350" i="5" a="1"/>
  <c r="D350" i="5" s="1"/>
  <c r="Q352" i="5" l="1"/>
  <c r="M351" i="5" a="1"/>
  <c r="M351" i="5" s="1"/>
  <c r="I351" i="5" a="1"/>
  <c r="I351" i="5" s="1"/>
  <c r="E351" i="5" a="1"/>
  <c r="E351" i="5" s="1"/>
  <c r="L351" i="5" a="1"/>
  <c r="L351" i="5" s="1"/>
  <c r="H351" i="5" a="1"/>
  <c r="H351" i="5" s="1"/>
  <c r="D351" i="5" a="1"/>
  <c r="D351" i="5" s="1"/>
  <c r="O351" i="5" a="1"/>
  <c r="O351" i="5" s="1"/>
  <c r="K351" i="5" a="1"/>
  <c r="K351" i="5" s="1"/>
  <c r="G351" i="5" a="1"/>
  <c r="G351" i="5" s="1"/>
  <c r="B351" i="5" a="1"/>
  <c r="B351" i="5" s="1"/>
  <c r="N351" i="5" a="1"/>
  <c r="N351" i="5" s="1"/>
  <c r="J351" i="5" a="1"/>
  <c r="J351" i="5" s="1"/>
  <c r="F351" i="5" a="1"/>
  <c r="F351" i="5" s="1"/>
  <c r="L352" i="5" l="1" a="1"/>
  <c r="L352" i="5" s="1"/>
  <c r="H352" i="5" a="1"/>
  <c r="H352" i="5" s="1"/>
  <c r="D352" i="5" a="1"/>
  <c r="D352" i="5" s="1"/>
  <c r="O352" i="5" a="1"/>
  <c r="O352" i="5" s="1"/>
  <c r="K352" i="5" a="1"/>
  <c r="K352" i="5" s="1"/>
  <c r="G352" i="5" a="1"/>
  <c r="G352" i="5" s="1"/>
  <c r="B352" i="5" a="1"/>
  <c r="B352" i="5" s="1"/>
  <c r="N352" i="5" a="1"/>
  <c r="N352" i="5" s="1"/>
  <c r="J352" i="5" a="1"/>
  <c r="J352" i="5" s="1"/>
  <c r="F352" i="5" a="1"/>
  <c r="F352" i="5" s="1"/>
  <c r="Q353" i="5"/>
  <c r="M352" i="5" a="1"/>
  <c r="M352" i="5" s="1"/>
  <c r="I352" i="5" a="1"/>
  <c r="I352" i="5" s="1"/>
  <c r="E352" i="5" a="1"/>
  <c r="E352" i="5" s="1"/>
  <c r="N353" i="5" l="1" a="1"/>
  <c r="N353" i="5" s="1"/>
  <c r="J353" i="5" a="1"/>
  <c r="J353" i="5" s="1"/>
  <c r="F353" i="5" a="1"/>
  <c r="F353" i="5" s="1"/>
  <c r="Q354" i="5"/>
  <c r="M353" i="5" a="1"/>
  <c r="M353" i="5" s="1"/>
  <c r="I353" i="5" a="1"/>
  <c r="I353" i="5" s="1"/>
  <c r="E353" i="5" a="1"/>
  <c r="E353" i="5" s="1"/>
  <c r="L353" i="5" a="1"/>
  <c r="L353" i="5" s="1"/>
  <c r="H353" i="5" a="1"/>
  <c r="H353" i="5" s="1"/>
  <c r="D353" i="5" a="1"/>
  <c r="D353" i="5" s="1"/>
  <c r="O353" i="5" a="1"/>
  <c r="O353" i="5" s="1"/>
  <c r="K353" i="5" a="1"/>
  <c r="K353" i="5" s="1"/>
  <c r="G353" i="5" a="1"/>
  <c r="G353" i="5" s="1"/>
  <c r="B353" i="5" a="1"/>
  <c r="B353" i="5" s="1"/>
  <c r="Q355" i="5" l="1"/>
  <c r="M354" i="5" a="1"/>
  <c r="M354" i="5" s="1"/>
  <c r="I354" i="5" a="1"/>
  <c r="I354" i="5" s="1"/>
  <c r="E354" i="5" a="1"/>
  <c r="E354" i="5" s="1"/>
  <c r="L354" i="5" a="1"/>
  <c r="L354" i="5" s="1"/>
  <c r="H354" i="5" a="1"/>
  <c r="H354" i="5" s="1"/>
  <c r="D354" i="5" a="1"/>
  <c r="D354" i="5" s="1"/>
  <c r="O354" i="5" a="1"/>
  <c r="O354" i="5" s="1"/>
  <c r="K354" i="5" a="1"/>
  <c r="K354" i="5" s="1"/>
  <c r="G354" i="5" a="1"/>
  <c r="G354" i="5" s="1"/>
  <c r="B354" i="5" a="1"/>
  <c r="B354" i="5" s="1"/>
  <c r="N354" i="5" a="1"/>
  <c r="N354" i="5" s="1"/>
  <c r="J354" i="5" a="1"/>
  <c r="J354" i="5" s="1"/>
  <c r="F354" i="5" a="1"/>
  <c r="F354" i="5" s="1"/>
  <c r="O355" i="5" l="1" a="1"/>
  <c r="O355" i="5" s="1"/>
  <c r="K355" i="5" a="1"/>
  <c r="K355" i="5" s="1"/>
  <c r="G355" i="5" a="1"/>
  <c r="G355" i="5" s="1"/>
  <c r="B355" i="5" a="1"/>
  <c r="B355" i="5" s="1"/>
  <c r="N355" i="5" a="1"/>
  <c r="N355" i="5" s="1"/>
  <c r="J355" i="5" a="1"/>
  <c r="J355" i="5" s="1"/>
  <c r="F355" i="5" a="1"/>
  <c r="F355" i="5" s="1"/>
  <c r="Q356" i="5"/>
  <c r="M355" i="5" a="1"/>
  <c r="M355" i="5" s="1"/>
  <c r="I355" i="5" a="1"/>
  <c r="I355" i="5" s="1"/>
  <c r="E355" i="5" a="1"/>
  <c r="E355" i="5" s="1"/>
  <c r="L355" i="5" a="1"/>
  <c r="L355" i="5" s="1"/>
  <c r="H355" i="5" a="1"/>
  <c r="H355" i="5" s="1"/>
  <c r="D355" i="5" a="1"/>
  <c r="D355" i="5" s="1"/>
  <c r="N356" i="5" l="1" a="1"/>
  <c r="N356" i="5" s="1"/>
  <c r="J356" i="5" a="1"/>
  <c r="J356" i="5" s="1"/>
  <c r="F356" i="5" a="1"/>
  <c r="F356" i="5" s="1"/>
  <c r="Q357" i="5"/>
  <c r="M356" i="5" a="1"/>
  <c r="M356" i="5" s="1"/>
  <c r="I356" i="5" a="1"/>
  <c r="I356" i="5" s="1"/>
  <c r="E356" i="5" a="1"/>
  <c r="E356" i="5" s="1"/>
  <c r="L356" i="5" a="1"/>
  <c r="L356" i="5" s="1"/>
  <c r="H356" i="5" a="1"/>
  <c r="H356" i="5" s="1"/>
  <c r="D356" i="5" a="1"/>
  <c r="D356" i="5" s="1"/>
  <c r="O356" i="5" a="1"/>
  <c r="O356" i="5" s="1"/>
  <c r="K356" i="5" a="1"/>
  <c r="K356" i="5" s="1"/>
  <c r="G356" i="5" a="1"/>
  <c r="G356" i="5" s="1"/>
  <c r="B356" i="5" a="1"/>
  <c r="B356" i="5" s="1"/>
  <c r="L357" i="5" l="1" a="1"/>
  <c r="L357" i="5" s="1"/>
  <c r="H357" i="5" a="1"/>
  <c r="H357" i="5" s="1"/>
  <c r="D357" i="5" a="1"/>
  <c r="D357" i="5" s="1"/>
  <c r="O357" i="5" a="1"/>
  <c r="O357" i="5" s="1"/>
  <c r="K357" i="5" a="1"/>
  <c r="K357" i="5" s="1"/>
  <c r="G357" i="5" a="1"/>
  <c r="G357" i="5" s="1"/>
  <c r="B357" i="5" a="1"/>
  <c r="B357" i="5" s="1"/>
  <c r="N357" i="5" a="1"/>
  <c r="N357" i="5" s="1"/>
  <c r="J357" i="5" a="1"/>
  <c r="J357" i="5" s="1"/>
  <c r="F357" i="5" a="1"/>
  <c r="F357" i="5" s="1"/>
  <c r="Q358" i="5"/>
  <c r="M357" i="5" a="1"/>
  <c r="M357" i="5" s="1"/>
  <c r="I357" i="5" a="1"/>
  <c r="I357" i="5" s="1"/>
  <c r="E357" i="5" a="1"/>
  <c r="E357" i="5" s="1"/>
  <c r="O358" i="5" l="1" a="1"/>
  <c r="O358" i="5" s="1"/>
  <c r="K358" i="5" a="1"/>
  <c r="K358" i="5" s="1"/>
  <c r="G358" i="5" a="1"/>
  <c r="G358" i="5" s="1"/>
  <c r="B358" i="5" a="1"/>
  <c r="B358" i="5" s="1"/>
  <c r="N358" i="5" a="1"/>
  <c r="N358" i="5" s="1"/>
  <c r="J358" i="5" a="1"/>
  <c r="J358" i="5" s="1"/>
  <c r="F358" i="5" a="1"/>
  <c r="F358" i="5" s="1"/>
  <c r="Q359" i="5"/>
  <c r="M358" i="5" a="1"/>
  <c r="M358" i="5" s="1"/>
  <c r="I358" i="5" a="1"/>
  <c r="I358" i="5" s="1"/>
  <c r="E358" i="5" a="1"/>
  <c r="E358" i="5" s="1"/>
  <c r="L358" i="5" a="1"/>
  <c r="L358" i="5" s="1"/>
  <c r="H358" i="5" a="1"/>
  <c r="H358" i="5" s="1"/>
  <c r="D358" i="5" a="1"/>
  <c r="D358" i="5" s="1"/>
  <c r="Q360" i="5" l="1"/>
  <c r="M359" i="5" a="1"/>
  <c r="M359" i="5" s="1"/>
  <c r="I359" i="5" a="1"/>
  <c r="I359" i="5" s="1"/>
  <c r="E359" i="5" a="1"/>
  <c r="E359" i="5" s="1"/>
  <c r="L359" i="5" a="1"/>
  <c r="L359" i="5" s="1"/>
  <c r="H359" i="5" a="1"/>
  <c r="H359" i="5" s="1"/>
  <c r="D359" i="5" a="1"/>
  <c r="D359" i="5" s="1"/>
  <c r="O359" i="5" a="1"/>
  <c r="O359" i="5" s="1"/>
  <c r="K359" i="5" a="1"/>
  <c r="K359" i="5" s="1"/>
  <c r="G359" i="5" a="1"/>
  <c r="G359" i="5" s="1"/>
  <c r="B359" i="5" a="1"/>
  <c r="B359" i="5" s="1"/>
  <c r="N359" i="5" a="1"/>
  <c r="N359" i="5" s="1"/>
  <c r="F359" i="5" a="1"/>
  <c r="F359" i="5" s="1"/>
  <c r="J359" i="5" a="1"/>
  <c r="J359" i="5" s="1"/>
  <c r="L360" i="5" l="1" a="1"/>
  <c r="L360" i="5" s="1"/>
  <c r="H360" i="5" a="1"/>
  <c r="H360" i="5" s="1"/>
  <c r="D360" i="5" a="1"/>
  <c r="D360" i="5" s="1"/>
  <c r="O360" i="5" a="1"/>
  <c r="O360" i="5" s="1"/>
  <c r="K360" i="5" a="1"/>
  <c r="K360" i="5" s="1"/>
  <c r="G360" i="5" a="1"/>
  <c r="G360" i="5" s="1"/>
  <c r="B360" i="5" a="1"/>
  <c r="B360" i="5" s="1"/>
  <c r="N360" i="5" a="1"/>
  <c r="N360" i="5" s="1"/>
  <c r="J360" i="5" a="1"/>
  <c r="J360" i="5" s="1"/>
  <c r="F360" i="5" a="1"/>
  <c r="F360" i="5" s="1"/>
  <c r="Q361" i="5"/>
  <c r="M360" i="5" a="1"/>
  <c r="M360" i="5" s="1"/>
  <c r="I360" i="5" a="1"/>
  <c r="I360" i="5" s="1"/>
  <c r="E360" i="5" a="1"/>
  <c r="E360" i="5" s="1"/>
  <c r="N361" i="5" l="1" a="1"/>
  <c r="N361" i="5" s="1"/>
  <c r="J361" i="5" a="1"/>
  <c r="J361" i="5" s="1"/>
  <c r="F361" i="5" a="1"/>
  <c r="F361" i="5" s="1"/>
  <c r="Q362" i="5"/>
  <c r="M361" i="5" a="1"/>
  <c r="M361" i="5" s="1"/>
  <c r="I361" i="5" a="1"/>
  <c r="I361" i="5" s="1"/>
  <c r="E361" i="5" a="1"/>
  <c r="E361" i="5" s="1"/>
  <c r="L361" i="5" a="1"/>
  <c r="L361" i="5" s="1"/>
  <c r="H361" i="5" a="1"/>
  <c r="H361" i="5" s="1"/>
  <c r="D361" i="5" a="1"/>
  <c r="D361" i="5" s="1"/>
  <c r="G361" i="5" a="1"/>
  <c r="G361" i="5" s="1"/>
  <c r="B361" i="5" a="1"/>
  <c r="B361" i="5" s="1"/>
  <c r="K361" i="5" a="1"/>
  <c r="K361" i="5" s="1"/>
  <c r="O361" i="5" a="1"/>
  <c r="O361" i="5" s="1"/>
  <c r="Q363" i="5" l="1"/>
  <c r="M362" i="5" a="1"/>
  <c r="M362" i="5" s="1"/>
  <c r="I362" i="5" a="1"/>
  <c r="I362" i="5" s="1"/>
  <c r="E362" i="5" a="1"/>
  <c r="E362" i="5" s="1"/>
  <c r="L362" i="5" a="1"/>
  <c r="L362" i="5" s="1"/>
  <c r="H362" i="5" a="1"/>
  <c r="H362" i="5" s="1"/>
  <c r="D362" i="5" a="1"/>
  <c r="D362" i="5" s="1"/>
  <c r="O362" i="5" a="1"/>
  <c r="O362" i="5" s="1"/>
  <c r="K362" i="5" a="1"/>
  <c r="K362" i="5" s="1"/>
  <c r="G362" i="5" a="1"/>
  <c r="G362" i="5" s="1"/>
  <c r="B362" i="5" a="1"/>
  <c r="B362" i="5" s="1"/>
  <c r="N362" i="5" a="1"/>
  <c r="N362" i="5" s="1"/>
  <c r="J362" i="5" a="1"/>
  <c r="J362" i="5" s="1"/>
  <c r="F362" i="5" a="1"/>
  <c r="F362" i="5" s="1"/>
  <c r="O363" i="5" l="1" a="1"/>
  <c r="O363" i="5" s="1"/>
  <c r="K363" i="5" a="1"/>
  <c r="K363" i="5" s="1"/>
  <c r="G363" i="5" a="1"/>
  <c r="G363" i="5" s="1"/>
  <c r="B363" i="5" a="1"/>
  <c r="B363" i="5" s="1"/>
  <c r="N363" i="5" a="1"/>
  <c r="N363" i="5" s="1"/>
  <c r="J363" i="5" a="1"/>
  <c r="J363" i="5" s="1"/>
  <c r="F363" i="5" a="1"/>
  <c r="F363" i="5" s="1"/>
  <c r="M363" i="5" a="1"/>
  <c r="M363" i="5" s="1"/>
  <c r="I363" i="5" a="1"/>
  <c r="I363" i="5" s="1"/>
  <c r="E363" i="5" a="1"/>
  <c r="E363" i="5" s="1"/>
  <c r="Q364" i="5"/>
  <c r="L363" i="5" a="1"/>
  <c r="L363" i="5" s="1"/>
  <c r="H363" i="5" a="1"/>
  <c r="H363" i="5" s="1"/>
  <c r="D363" i="5" a="1"/>
  <c r="D363" i="5" s="1"/>
  <c r="N364" i="5" l="1" a="1"/>
  <c r="N364" i="5" s="1"/>
  <c r="J364" i="5" a="1"/>
  <c r="J364" i="5" s="1"/>
  <c r="F364" i="5" a="1"/>
  <c r="F364" i="5" s="1"/>
  <c r="M364" i="5" a="1"/>
  <c r="M364" i="5" s="1"/>
  <c r="I364" i="5" a="1"/>
  <c r="I364" i="5" s="1"/>
  <c r="E364" i="5" a="1"/>
  <c r="E364" i="5" s="1"/>
  <c r="L364" i="5" a="1"/>
  <c r="L364" i="5" s="1"/>
  <c r="H364" i="5" a="1"/>
  <c r="H364" i="5" s="1"/>
  <c r="D364" i="5" a="1"/>
  <c r="D364" i="5" s="1"/>
  <c r="Q365" i="5"/>
  <c r="K364" i="5" a="1"/>
  <c r="K364" i="5" s="1"/>
  <c r="G364" i="5" a="1"/>
  <c r="G364" i="5" s="1"/>
  <c r="B364" i="5" a="1"/>
  <c r="B364" i="5" s="1"/>
  <c r="O364" i="5" a="1"/>
  <c r="O364" i="5" s="1"/>
  <c r="Q366" i="5" l="1"/>
  <c r="M365" i="5" a="1"/>
  <c r="M365" i="5" s="1"/>
  <c r="I365" i="5" a="1"/>
  <c r="I365" i="5" s="1"/>
  <c r="E365" i="5" a="1"/>
  <c r="E365" i="5" s="1"/>
  <c r="L365" i="5" a="1"/>
  <c r="L365" i="5" s="1"/>
  <c r="H365" i="5" a="1"/>
  <c r="H365" i="5" s="1"/>
  <c r="D365" i="5" a="1"/>
  <c r="D365" i="5" s="1"/>
  <c r="O365" i="5" a="1"/>
  <c r="O365" i="5" s="1"/>
  <c r="F365" i="5" a="1"/>
  <c r="F365" i="5" s="1"/>
  <c r="K365" i="5" a="1"/>
  <c r="K365" i="5" s="1"/>
  <c r="J365" i="5" a="1"/>
  <c r="J365" i="5" s="1"/>
  <c r="B365" i="5" a="1"/>
  <c r="B365" i="5" s="1"/>
  <c r="N365" i="5" a="1"/>
  <c r="N365" i="5" s="1"/>
  <c r="G365" i="5" a="1"/>
  <c r="G365" i="5" s="1"/>
  <c r="L366" i="5" l="1" a="1"/>
  <c r="L366" i="5" s="1"/>
  <c r="H366" i="5" a="1"/>
  <c r="H366" i="5" s="1"/>
  <c r="D366" i="5" a="1"/>
  <c r="D366" i="5" s="1"/>
  <c r="O366" i="5" a="1"/>
  <c r="O366" i="5" s="1"/>
  <c r="K366" i="5" a="1"/>
  <c r="K366" i="5" s="1"/>
  <c r="G366" i="5" a="1"/>
  <c r="G366" i="5" s="1"/>
  <c r="B366" i="5" a="1"/>
  <c r="B366" i="5" s="1"/>
  <c r="I366" i="5" a="1"/>
  <c r="I366" i="5" s="1"/>
  <c r="Q367" i="5"/>
  <c r="F366" i="5" a="1"/>
  <c r="F366" i="5" s="1"/>
  <c r="E366" i="5" a="1"/>
  <c r="E366" i="5" s="1"/>
  <c r="N366" i="5" a="1"/>
  <c r="N366" i="5" s="1"/>
  <c r="M366" i="5" a="1"/>
  <c r="M366" i="5" s="1"/>
  <c r="J366" i="5" a="1"/>
  <c r="J366" i="5" s="1"/>
  <c r="N367" i="5" l="1" a="1"/>
  <c r="N367" i="5" s="1"/>
  <c r="J367" i="5" a="1"/>
  <c r="J367" i="5" s="1"/>
  <c r="F367" i="5" a="1"/>
  <c r="F367" i="5" s="1"/>
  <c r="Q368" i="5"/>
  <c r="M367" i="5" a="1"/>
  <c r="M367" i="5" s="1"/>
  <c r="I367" i="5" a="1"/>
  <c r="I367" i="5" s="1"/>
  <c r="E367" i="5" a="1"/>
  <c r="E367" i="5" s="1"/>
  <c r="L367" i="5" a="1"/>
  <c r="L367" i="5" s="1"/>
  <c r="H367" i="5" a="1"/>
  <c r="H367" i="5" s="1"/>
  <c r="D367" i="5" a="1"/>
  <c r="D367" i="5" s="1"/>
  <c r="G367" i="5" a="1"/>
  <c r="G367" i="5" s="1"/>
  <c r="O367" i="5" a="1"/>
  <c r="O367" i="5" s="1"/>
  <c r="B367" i="5" a="1"/>
  <c r="B367" i="5" s="1"/>
  <c r="K367" i="5" a="1"/>
  <c r="K367" i="5" s="1"/>
  <c r="Q369" i="5" l="1"/>
  <c r="M368" i="5" a="1"/>
  <c r="M368" i="5" s="1"/>
  <c r="I368" i="5" a="1"/>
  <c r="I368" i="5" s="1"/>
  <c r="E368" i="5" a="1"/>
  <c r="E368" i="5" s="1"/>
  <c r="L368" i="5" a="1"/>
  <c r="L368" i="5" s="1"/>
  <c r="H368" i="5" a="1"/>
  <c r="H368" i="5" s="1"/>
  <c r="D368" i="5" a="1"/>
  <c r="D368" i="5" s="1"/>
  <c r="N368" i="5" a="1"/>
  <c r="N368" i="5" s="1"/>
  <c r="B368" i="5" a="1"/>
  <c r="B368" i="5" s="1"/>
  <c r="K368" i="5" a="1"/>
  <c r="K368" i="5" s="1"/>
  <c r="J368" i="5" a="1"/>
  <c r="J368" i="5" s="1"/>
  <c r="G368" i="5" a="1"/>
  <c r="G368" i="5" s="1"/>
  <c r="F368" i="5" a="1"/>
  <c r="F368" i="5" s="1"/>
  <c r="O368" i="5" a="1"/>
  <c r="O368" i="5" s="1"/>
  <c r="O369" i="5" l="1" a="1"/>
  <c r="O369" i="5" s="1"/>
  <c r="K369" i="5" a="1"/>
  <c r="K369" i="5" s="1"/>
  <c r="G369" i="5" a="1"/>
  <c r="G369" i="5" s="1"/>
  <c r="B369" i="5" a="1"/>
  <c r="B369" i="5" s="1"/>
  <c r="N369" i="5" a="1"/>
  <c r="N369" i="5" s="1"/>
  <c r="J369" i="5" a="1"/>
  <c r="J369" i="5" s="1"/>
  <c r="F369" i="5" a="1"/>
  <c r="F369" i="5" s="1"/>
  <c r="Q370" i="5"/>
  <c r="M369" i="5" a="1"/>
  <c r="M369" i="5" s="1"/>
  <c r="I369" i="5" a="1"/>
  <c r="I369" i="5" s="1"/>
  <c r="E369" i="5" a="1"/>
  <c r="E369" i="5" s="1"/>
  <c r="L369" i="5" a="1"/>
  <c r="L369" i="5" s="1"/>
  <c r="H369" i="5" a="1"/>
  <c r="H369" i="5" s="1"/>
  <c r="D369" i="5" a="1"/>
  <c r="D369" i="5" s="1"/>
  <c r="N370" i="5" l="1" a="1"/>
  <c r="N370" i="5" s="1"/>
  <c r="J370" i="5" a="1"/>
  <c r="J370" i="5" s="1"/>
  <c r="F370" i="5" a="1"/>
  <c r="F370" i="5" s="1"/>
  <c r="Q371" i="5"/>
  <c r="M370" i="5" a="1"/>
  <c r="M370" i="5" s="1"/>
  <c r="I370" i="5" a="1"/>
  <c r="I370" i="5" s="1"/>
  <c r="E370" i="5" a="1"/>
  <c r="E370" i="5" s="1"/>
  <c r="H370" i="5" a="1"/>
  <c r="H370" i="5" s="1"/>
  <c r="G370" i="5" a="1"/>
  <c r="G370" i="5" s="1"/>
  <c r="O370" i="5" a="1"/>
  <c r="O370" i="5" s="1"/>
  <c r="D370" i="5" a="1"/>
  <c r="D370" i="5" s="1"/>
  <c r="B370" i="5" a="1"/>
  <c r="B370" i="5" s="1"/>
  <c r="L370" i="5" a="1"/>
  <c r="L370" i="5" s="1"/>
  <c r="K370" i="5" a="1"/>
  <c r="K370" i="5" s="1"/>
  <c r="L371" i="5" l="1" a="1"/>
  <c r="L371" i="5" s="1"/>
  <c r="H371" i="5" a="1"/>
  <c r="H371" i="5" s="1"/>
  <c r="D371" i="5" a="1"/>
  <c r="D371" i="5" s="1"/>
  <c r="O371" i="5" a="1"/>
  <c r="O371" i="5" s="1"/>
  <c r="K371" i="5" a="1"/>
  <c r="K371" i="5" s="1"/>
  <c r="G371" i="5" a="1"/>
  <c r="G371" i="5" s="1"/>
  <c r="B371" i="5" a="1"/>
  <c r="B371" i="5" s="1"/>
  <c r="N371" i="5" a="1"/>
  <c r="N371" i="5" s="1"/>
  <c r="J371" i="5" a="1"/>
  <c r="J371" i="5" s="1"/>
  <c r="F371" i="5" a="1"/>
  <c r="F371" i="5" s="1"/>
  <c r="E371" i="5" a="1"/>
  <c r="E371" i="5" s="1"/>
  <c r="M371" i="5" a="1"/>
  <c r="M371" i="5" s="1"/>
  <c r="I371" i="5" a="1"/>
  <c r="I371" i="5" s="1"/>
  <c r="Q372" i="5"/>
  <c r="O372" i="5" l="1" a="1"/>
  <c r="O372" i="5" s="1"/>
  <c r="K372" i="5" a="1"/>
  <c r="K372" i="5" s="1"/>
  <c r="G372" i="5" a="1"/>
  <c r="G372" i="5" s="1"/>
  <c r="B372" i="5" a="1"/>
  <c r="B372" i="5" s="1"/>
  <c r="N372" i="5" a="1"/>
  <c r="N372" i="5" s="1"/>
  <c r="J372" i="5" a="1"/>
  <c r="J372" i="5" s="1"/>
  <c r="F372" i="5" a="1"/>
  <c r="F372" i="5" s="1"/>
  <c r="M372" i="5" a="1"/>
  <c r="M372" i="5" s="1"/>
  <c r="L372" i="5" a="1"/>
  <c r="L372" i="5" s="1"/>
  <c r="I372" i="5" a="1"/>
  <c r="I372" i="5" s="1"/>
  <c r="Q373" i="5"/>
  <c r="H372" i="5" a="1"/>
  <c r="H372" i="5" s="1"/>
  <c r="E372" i="5" a="1"/>
  <c r="E372" i="5" s="1"/>
  <c r="D372" i="5" a="1"/>
  <c r="D372" i="5" s="1"/>
  <c r="Q374" i="5" l="1"/>
  <c r="M373" i="5" a="1"/>
  <c r="M373" i="5" s="1"/>
  <c r="I373" i="5" a="1"/>
  <c r="I373" i="5" s="1"/>
  <c r="E373" i="5" a="1"/>
  <c r="E373" i="5" s="1"/>
  <c r="L373" i="5" a="1"/>
  <c r="L373" i="5" s="1"/>
  <c r="H373" i="5" a="1"/>
  <c r="H373" i="5" s="1"/>
  <c r="D373" i="5" a="1"/>
  <c r="D373" i="5" s="1"/>
  <c r="O373" i="5" a="1"/>
  <c r="O373" i="5" s="1"/>
  <c r="K373" i="5" a="1"/>
  <c r="K373" i="5" s="1"/>
  <c r="G373" i="5" a="1"/>
  <c r="G373" i="5" s="1"/>
  <c r="B373" i="5" a="1"/>
  <c r="B373" i="5" s="1"/>
  <c r="J373" i="5" a="1"/>
  <c r="J373" i="5" s="1"/>
  <c r="F373" i="5" a="1"/>
  <c r="F373" i="5" s="1"/>
  <c r="N373" i="5" a="1"/>
  <c r="N373" i="5" s="1"/>
  <c r="L374" i="5" l="1" a="1"/>
  <c r="L374" i="5" s="1"/>
  <c r="H374" i="5" a="1"/>
  <c r="H374" i="5" s="1"/>
  <c r="D374" i="5" a="1"/>
  <c r="D374" i="5" s="1"/>
  <c r="O374" i="5" a="1"/>
  <c r="O374" i="5" s="1"/>
  <c r="K374" i="5" a="1"/>
  <c r="K374" i="5" s="1"/>
  <c r="G374" i="5" a="1"/>
  <c r="G374" i="5" s="1"/>
  <c r="B374" i="5" a="1"/>
  <c r="B374" i="5" s="1"/>
  <c r="Q375" i="5"/>
  <c r="F374" i="5" a="1"/>
  <c r="F374" i="5" s="1"/>
  <c r="E374" i="5" a="1"/>
  <c r="E374" i="5" s="1"/>
  <c r="N374" i="5" a="1"/>
  <c r="N374" i="5" s="1"/>
  <c r="M374" i="5" a="1"/>
  <c r="M374" i="5" s="1"/>
  <c r="J374" i="5" a="1"/>
  <c r="J374" i="5" s="1"/>
  <c r="I374" i="5" a="1"/>
  <c r="I374" i="5" s="1"/>
  <c r="N375" i="5" l="1" a="1"/>
  <c r="N375" i="5" s="1"/>
  <c r="J375" i="5" a="1"/>
  <c r="J375" i="5" s="1"/>
  <c r="F375" i="5" a="1"/>
  <c r="F375" i="5" s="1"/>
  <c r="Q376" i="5"/>
  <c r="M375" i="5" a="1"/>
  <c r="M375" i="5" s="1"/>
  <c r="I375" i="5" a="1"/>
  <c r="I375" i="5" s="1"/>
  <c r="E375" i="5" a="1"/>
  <c r="E375" i="5" s="1"/>
  <c r="L375" i="5" a="1"/>
  <c r="L375" i="5" s="1"/>
  <c r="H375" i="5" a="1"/>
  <c r="H375" i="5" s="1"/>
  <c r="D375" i="5" a="1"/>
  <c r="D375" i="5" s="1"/>
  <c r="O375" i="5" a="1"/>
  <c r="O375" i="5" s="1"/>
  <c r="B375" i="5" a="1"/>
  <c r="B375" i="5" s="1"/>
  <c r="K375" i="5" a="1"/>
  <c r="K375" i="5" s="1"/>
  <c r="G375" i="5" a="1"/>
  <c r="G375" i="5" s="1"/>
  <c r="Q377" i="5" l="1"/>
  <c r="M376" i="5" a="1"/>
  <c r="M376" i="5" s="1"/>
  <c r="I376" i="5" a="1"/>
  <c r="I376" i="5" s="1"/>
  <c r="E376" i="5" a="1"/>
  <c r="E376" i="5" s="1"/>
  <c r="L376" i="5" a="1"/>
  <c r="L376" i="5" s="1"/>
  <c r="H376" i="5" a="1"/>
  <c r="H376" i="5" s="1"/>
  <c r="D376" i="5" a="1"/>
  <c r="D376" i="5" s="1"/>
  <c r="K376" i="5" a="1"/>
  <c r="K376" i="5" s="1"/>
  <c r="J376" i="5" a="1"/>
  <c r="J376" i="5" s="1"/>
  <c r="G376" i="5" a="1"/>
  <c r="G376" i="5" s="1"/>
  <c r="F376" i="5" a="1"/>
  <c r="F376" i="5" s="1"/>
  <c r="O376" i="5" a="1"/>
  <c r="O376" i="5" s="1"/>
  <c r="N376" i="5" a="1"/>
  <c r="N376" i="5" s="1"/>
  <c r="B376" i="5" a="1"/>
  <c r="B376" i="5" s="1"/>
  <c r="O377" i="5" l="1" a="1"/>
  <c r="O377" i="5" s="1"/>
  <c r="K377" i="5" a="1"/>
  <c r="K377" i="5" s="1"/>
  <c r="G377" i="5" a="1"/>
  <c r="G377" i="5" s="1"/>
  <c r="B377" i="5" a="1"/>
  <c r="B377" i="5" s="1"/>
  <c r="N377" i="5" a="1"/>
  <c r="N377" i="5" s="1"/>
  <c r="J377" i="5" a="1"/>
  <c r="J377" i="5" s="1"/>
  <c r="F377" i="5" a="1"/>
  <c r="F377" i="5" s="1"/>
  <c r="Q378" i="5"/>
  <c r="M377" i="5" a="1"/>
  <c r="M377" i="5" s="1"/>
  <c r="I377" i="5" a="1"/>
  <c r="I377" i="5" s="1"/>
  <c r="E377" i="5" a="1"/>
  <c r="E377" i="5" s="1"/>
  <c r="H377" i="5" a="1"/>
  <c r="H377" i="5" s="1"/>
  <c r="D377" i="5" a="1"/>
  <c r="D377" i="5" s="1"/>
  <c r="L377" i="5" a="1"/>
  <c r="L377" i="5" s="1"/>
  <c r="N378" i="5" l="1" a="1"/>
  <c r="N378" i="5" s="1"/>
  <c r="J378" i="5" a="1"/>
  <c r="J378" i="5" s="1"/>
  <c r="F378" i="5" a="1"/>
  <c r="F378" i="5" s="1"/>
  <c r="Q379" i="5"/>
  <c r="M378" i="5" a="1"/>
  <c r="M378" i="5" s="1"/>
  <c r="I378" i="5" a="1"/>
  <c r="I378" i="5" s="1"/>
  <c r="E378" i="5" a="1"/>
  <c r="E378" i="5" s="1"/>
  <c r="G378" i="5" a="1"/>
  <c r="G378" i="5" s="1"/>
  <c r="O378" i="5" a="1"/>
  <c r="O378" i="5" s="1"/>
  <c r="D378" i="5" a="1"/>
  <c r="D378" i="5" s="1"/>
  <c r="B378" i="5" a="1"/>
  <c r="B378" i="5" s="1"/>
  <c r="L378" i="5" a="1"/>
  <c r="L378" i="5" s="1"/>
  <c r="K378" i="5" a="1"/>
  <c r="K378" i="5" s="1"/>
  <c r="H378" i="5" a="1"/>
  <c r="H378" i="5" s="1"/>
  <c r="L379" i="5" l="1" a="1"/>
  <c r="L379" i="5" s="1"/>
  <c r="H379" i="5" a="1"/>
  <c r="H379" i="5" s="1"/>
  <c r="D379" i="5" a="1"/>
  <c r="D379" i="5" s="1"/>
  <c r="O379" i="5" a="1"/>
  <c r="O379" i="5" s="1"/>
  <c r="K379" i="5" a="1"/>
  <c r="K379" i="5" s="1"/>
  <c r="G379" i="5" a="1"/>
  <c r="G379" i="5" s="1"/>
  <c r="B379" i="5" a="1"/>
  <c r="B379" i="5" s="1"/>
  <c r="N379" i="5" a="1"/>
  <c r="N379" i="5" s="1"/>
  <c r="J379" i="5" a="1"/>
  <c r="J379" i="5" s="1"/>
  <c r="F379" i="5" a="1"/>
  <c r="F379" i="5" s="1"/>
  <c r="E379" i="5" a="1"/>
  <c r="E379" i="5" s="1"/>
  <c r="M379" i="5" a="1"/>
  <c r="M379" i="5" s="1"/>
  <c r="I379" i="5" a="1"/>
  <c r="I379" i="5" s="1"/>
  <c r="Q380" i="5"/>
  <c r="O380" i="5" l="1" a="1"/>
  <c r="O380" i="5" s="1"/>
  <c r="K380" i="5" a="1"/>
  <c r="K380" i="5" s="1"/>
  <c r="G380" i="5" a="1"/>
  <c r="G380" i="5" s="1"/>
  <c r="B380" i="5" a="1"/>
  <c r="B380" i="5" s="1"/>
  <c r="N380" i="5" a="1"/>
  <c r="N380" i="5" s="1"/>
  <c r="J380" i="5" a="1"/>
  <c r="J380" i="5" s="1"/>
  <c r="F380" i="5" a="1"/>
  <c r="F380" i="5" s="1"/>
  <c r="L380" i="5" a="1"/>
  <c r="L380" i="5" s="1"/>
  <c r="I380" i="5" a="1"/>
  <c r="I380" i="5" s="1"/>
  <c r="Q381" i="5"/>
  <c r="H380" i="5" a="1"/>
  <c r="H380" i="5" s="1"/>
  <c r="E380" i="5" a="1"/>
  <c r="E380" i="5" s="1"/>
  <c r="D380" i="5" a="1"/>
  <c r="D380" i="5" s="1"/>
  <c r="M380" i="5" a="1"/>
  <c r="M380" i="5" s="1"/>
  <c r="Q382" i="5" l="1"/>
  <c r="M381" i="5" a="1"/>
  <c r="M381" i="5" s="1"/>
  <c r="I381" i="5" a="1"/>
  <c r="I381" i="5" s="1"/>
  <c r="E381" i="5" a="1"/>
  <c r="E381" i="5" s="1"/>
  <c r="L381" i="5" a="1"/>
  <c r="L381" i="5" s="1"/>
  <c r="H381" i="5" a="1"/>
  <c r="H381" i="5" s="1"/>
  <c r="D381" i="5" a="1"/>
  <c r="D381" i="5" s="1"/>
  <c r="O381" i="5" a="1"/>
  <c r="O381" i="5" s="1"/>
  <c r="K381" i="5" a="1"/>
  <c r="K381" i="5" s="1"/>
  <c r="G381" i="5" a="1"/>
  <c r="G381" i="5" s="1"/>
  <c r="B381" i="5" a="1"/>
  <c r="B381" i="5" s="1"/>
  <c r="J381" i="5" a="1"/>
  <c r="J381" i="5" s="1"/>
  <c r="F381" i="5" a="1"/>
  <c r="F381" i="5" s="1"/>
  <c r="N381" i="5" a="1"/>
  <c r="N381" i="5" s="1"/>
  <c r="L382" i="5" l="1" a="1"/>
  <c r="L382" i="5" s="1"/>
  <c r="H382" i="5" a="1"/>
  <c r="H382" i="5" s="1"/>
  <c r="D382" i="5" a="1"/>
  <c r="D382" i="5" s="1"/>
  <c r="O382" i="5" a="1"/>
  <c r="O382" i="5" s="1"/>
  <c r="K382" i="5" a="1"/>
  <c r="K382" i="5" s="1"/>
  <c r="G382" i="5" a="1"/>
  <c r="G382" i="5" s="1"/>
  <c r="B382" i="5" a="1"/>
  <c r="B382" i="5" s="1"/>
  <c r="F382" i="5" a="1"/>
  <c r="F382" i="5" s="1"/>
  <c r="E382" i="5" a="1"/>
  <c r="E382" i="5" s="1"/>
  <c r="N382" i="5" a="1"/>
  <c r="N382" i="5" s="1"/>
  <c r="M382" i="5" a="1"/>
  <c r="M382" i="5" s="1"/>
  <c r="J382" i="5" a="1"/>
  <c r="J382" i="5" s="1"/>
  <c r="I382" i="5" a="1"/>
  <c r="I382" i="5" s="1"/>
  <c r="Q383" i="5"/>
  <c r="N383" i="5" l="1" a="1"/>
  <c r="N383" i="5" s="1"/>
  <c r="J383" i="5" a="1"/>
  <c r="J383" i="5" s="1"/>
  <c r="F383" i="5" a="1"/>
  <c r="F383" i="5" s="1"/>
  <c r="Q384" i="5"/>
  <c r="M383" i="5" a="1"/>
  <c r="M383" i="5" s="1"/>
  <c r="I383" i="5" a="1"/>
  <c r="I383" i="5" s="1"/>
  <c r="E383" i="5" a="1"/>
  <c r="E383" i="5" s="1"/>
  <c r="L383" i="5" a="1"/>
  <c r="L383" i="5" s="1"/>
  <c r="H383" i="5" a="1"/>
  <c r="H383" i="5" s="1"/>
  <c r="D383" i="5" a="1"/>
  <c r="D383" i="5" s="1"/>
  <c r="O383" i="5" a="1"/>
  <c r="O383" i="5" s="1"/>
  <c r="B383" i="5" a="1"/>
  <c r="B383" i="5" s="1"/>
  <c r="K383" i="5" a="1"/>
  <c r="K383" i="5" s="1"/>
  <c r="G383" i="5" a="1"/>
  <c r="G383" i="5" s="1"/>
  <c r="Q385" i="5" l="1"/>
  <c r="M384" i="5" a="1"/>
  <c r="M384" i="5" s="1"/>
  <c r="I384" i="5" a="1"/>
  <c r="I384" i="5" s="1"/>
  <c r="E384" i="5" a="1"/>
  <c r="E384" i="5" s="1"/>
  <c r="L384" i="5" a="1"/>
  <c r="L384" i="5" s="1"/>
  <c r="H384" i="5" a="1"/>
  <c r="H384" i="5" s="1"/>
  <c r="D384" i="5" a="1"/>
  <c r="D384" i="5" s="1"/>
  <c r="K384" i="5" a="1"/>
  <c r="K384" i="5" s="1"/>
  <c r="J384" i="5" a="1"/>
  <c r="J384" i="5" s="1"/>
  <c r="G384" i="5" a="1"/>
  <c r="G384" i="5" s="1"/>
  <c r="F384" i="5" a="1"/>
  <c r="F384" i="5" s="1"/>
  <c r="O384" i="5" a="1"/>
  <c r="O384" i="5" s="1"/>
  <c r="N384" i="5" a="1"/>
  <c r="N384" i="5" s="1"/>
  <c r="B384" i="5" a="1"/>
  <c r="B384" i="5" s="1"/>
  <c r="O385" i="5" l="1" a="1"/>
  <c r="O385" i="5" s="1"/>
  <c r="K385" i="5" a="1"/>
  <c r="K385" i="5" s="1"/>
  <c r="G385" i="5" a="1"/>
  <c r="G385" i="5" s="1"/>
  <c r="B385" i="5" a="1"/>
  <c r="B385" i="5" s="1"/>
  <c r="N385" i="5" a="1"/>
  <c r="N385" i="5" s="1"/>
  <c r="J385" i="5" a="1"/>
  <c r="J385" i="5" s="1"/>
  <c r="F385" i="5" a="1"/>
  <c r="F385" i="5" s="1"/>
  <c r="Q386" i="5"/>
  <c r="M385" i="5" a="1"/>
  <c r="M385" i="5" s="1"/>
  <c r="I385" i="5" a="1"/>
  <c r="I385" i="5" s="1"/>
  <c r="E385" i="5" a="1"/>
  <c r="E385" i="5" s="1"/>
  <c r="H385" i="5" a="1"/>
  <c r="H385" i="5" s="1"/>
  <c r="D385" i="5" a="1"/>
  <c r="D385" i="5" s="1"/>
  <c r="L385" i="5" a="1"/>
  <c r="L385" i="5" s="1"/>
  <c r="N386" i="5" l="1" a="1"/>
  <c r="N386" i="5" s="1"/>
  <c r="J386" i="5" a="1"/>
  <c r="J386" i="5" s="1"/>
  <c r="F386" i="5" a="1"/>
  <c r="F386" i="5" s="1"/>
  <c r="Q387" i="5"/>
  <c r="M386" i="5" a="1"/>
  <c r="M386" i="5" s="1"/>
  <c r="I386" i="5" a="1"/>
  <c r="I386" i="5" s="1"/>
  <c r="E386" i="5" a="1"/>
  <c r="E386" i="5" s="1"/>
  <c r="O386" i="5" a="1"/>
  <c r="O386" i="5" s="1"/>
  <c r="D386" i="5" a="1"/>
  <c r="D386" i="5" s="1"/>
  <c r="B386" i="5" a="1"/>
  <c r="B386" i="5" s="1"/>
  <c r="L386" i="5" a="1"/>
  <c r="L386" i="5" s="1"/>
  <c r="K386" i="5" a="1"/>
  <c r="K386" i="5" s="1"/>
  <c r="H386" i="5" a="1"/>
  <c r="H386" i="5" s="1"/>
  <c r="G386" i="5" a="1"/>
  <c r="G386" i="5" s="1"/>
  <c r="L387" i="5" l="1" a="1"/>
  <c r="L387" i="5" s="1"/>
  <c r="H387" i="5" a="1"/>
  <c r="H387" i="5" s="1"/>
  <c r="D387" i="5" a="1"/>
  <c r="D387" i="5" s="1"/>
  <c r="O387" i="5" a="1"/>
  <c r="O387" i="5" s="1"/>
  <c r="K387" i="5" a="1"/>
  <c r="K387" i="5" s="1"/>
  <c r="G387" i="5" a="1"/>
  <c r="G387" i="5" s="1"/>
  <c r="B387" i="5" a="1"/>
  <c r="B387" i="5" s="1"/>
  <c r="N387" i="5" a="1"/>
  <c r="N387" i="5" s="1"/>
  <c r="J387" i="5" a="1"/>
  <c r="J387" i="5" s="1"/>
  <c r="F387" i="5" a="1"/>
  <c r="F387" i="5" s="1"/>
  <c r="M387" i="5" a="1"/>
  <c r="M387" i="5" s="1"/>
  <c r="I387" i="5" a="1"/>
  <c r="I387" i="5" s="1"/>
  <c r="Q388" i="5"/>
  <c r="E387" i="5" a="1"/>
  <c r="E387" i="5" s="1"/>
  <c r="O388" i="5" l="1" a="1"/>
  <c r="O388" i="5" s="1"/>
  <c r="K388" i="5" a="1"/>
  <c r="K388" i="5" s="1"/>
  <c r="G388" i="5" a="1"/>
  <c r="G388" i="5" s="1"/>
  <c r="B388" i="5" a="1"/>
  <c r="B388" i="5" s="1"/>
  <c r="N388" i="5" a="1"/>
  <c r="N388" i="5" s="1"/>
  <c r="J388" i="5" a="1"/>
  <c r="J388" i="5" s="1"/>
  <c r="F388" i="5" a="1"/>
  <c r="F388" i="5" s="1"/>
  <c r="I388" i="5" a="1"/>
  <c r="I388" i="5" s="1"/>
  <c r="Q389" i="5"/>
  <c r="H388" i="5" a="1"/>
  <c r="H388" i="5" s="1"/>
  <c r="E388" i="5" a="1"/>
  <c r="E388" i="5" s="1"/>
  <c r="D388" i="5" a="1"/>
  <c r="D388" i="5" s="1"/>
  <c r="M388" i="5" a="1"/>
  <c r="M388" i="5" s="1"/>
  <c r="L388" i="5" a="1"/>
  <c r="L388" i="5" s="1"/>
  <c r="Q390" i="5" l="1"/>
  <c r="M389" i="5" a="1"/>
  <c r="M389" i="5" s="1"/>
  <c r="I389" i="5" a="1"/>
  <c r="I389" i="5" s="1"/>
  <c r="E389" i="5" a="1"/>
  <c r="E389" i="5" s="1"/>
  <c r="L389" i="5" a="1"/>
  <c r="L389" i="5" s="1"/>
  <c r="H389" i="5" a="1"/>
  <c r="H389" i="5" s="1"/>
  <c r="D389" i="5" a="1"/>
  <c r="D389" i="5" s="1"/>
  <c r="O389" i="5" a="1"/>
  <c r="O389" i="5" s="1"/>
  <c r="K389" i="5" a="1"/>
  <c r="K389" i="5" s="1"/>
  <c r="G389" i="5" a="1"/>
  <c r="G389" i="5" s="1"/>
  <c r="B389" i="5" a="1"/>
  <c r="B389" i="5" s="1"/>
  <c r="F389" i="5" a="1"/>
  <c r="F389" i="5" s="1"/>
  <c r="N389" i="5" a="1"/>
  <c r="N389" i="5" s="1"/>
  <c r="J389" i="5" a="1"/>
  <c r="J389" i="5" s="1"/>
  <c r="L390" i="5" l="1" a="1"/>
  <c r="L390" i="5" s="1"/>
  <c r="H390" i="5" a="1"/>
  <c r="H390" i="5" s="1"/>
  <c r="D390" i="5" a="1"/>
  <c r="D390" i="5" s="1"/>
  <c r="O390" i="5" a="1"/>
  <c r="O390" i="5" s="1"/>
  <c r="K390" i="5" a="1"/>
  <c r="K390" i="5" s="1"/>
  <c r="G390" i="5" a="1"/>
  <c r="G390" i="5" s="1"/>
  <c r="B390" i="5" a="1"/>
  <c r="B390" i="5" s="1"/>
  <c r="E390" i="5" a="1"/>
  <c r="E390" i="5" s="1"/>
  <c r="N390" i="5" a="1"/>
  <c r="N390" i="5" s="1"/>
  <c r="M390" i="5" a="1"/>
  <c r="M390" i="5" s="1"/>
  <c r="J390" i="5" a="1"/>
  <c r="J390" i="5" s="1"/>
  <c r="I390" i="5" a="1"/>
  <c r="I390" i="5" s="1"/>
  <c r="Q391" i="5"/>
  <c r="F390" i="5" a="1"/>
  <c r="F390" i="5" s="1"/>
  <c r="N391" i="5" l="1" a="1"/>
  <c r="N391" i="5" s="1"/>
  <c r="J391" i="5" a="1"/>
  <c r="J391" i="5" s="1"/>
  <c r="F391" i="5" a="1"/>
  <c r="F391" i="5" s="1"/>
  <c r="Q392" i="5"/>
  <c r="M391" i="5" a="1"/>
  <c r="M391" i="5" s="1"/>
  <c r="I391" i="5" a="1"/>
  <c r="I391" i="5" s="1"/>
  <c r="E391" i="5" a="1"/>
  <c r="E391" i="5" s="1"/>
  <c r="L391" i="5" a="1"/>
  <c r="L391" i="5" s="1"/>
  <c r="H391" i="5" a="1"/>
  <c r="H391" i="5" s="1"/>
  <c r="D391" i="5" a="1"/>
  <c r="D391" i="5" s="1"/>
  <c r="B391" i="5" a="1"/>
  <c r="B391" i="5" s="1"/>
  <c r="K391" i="5" a="1"/>
  <c r="K391" i="5" s="1"/>
  <c r="G391" i="5" a="1"/>
  <c r="G391" i="5" s="1"/>
  <c r="O391" i="5" a="1"/>
  <c r="O391" i="5" s="1"/>
  <c r="Q393" i="5" l="1"/>
  <c r="M392" i="5" a="1"/>
  <c r="M392" i="5" s="1"/>
  <c r="I392" i="5" a="1"/>
  <c r="I392" i="5" s="1"/>
  <c r="E392" i="5" a="1"/>
  <c r="E392" i="5" s="1"/>
  <c r="L392" i="5" a="1"/>
  <c r="L392" i="5" s="1"/>
  <c r="H392" i="5" a="1"/>
  <c r="H392" i="5" s="1"/>
  <c r="D392" i="5" a="1"/>
  <c r="D392" i="5" s="1"/>
  <c r="J392" i="5" a="1"/>
  <c r="J392" i="5" s="1"/>
  <c r="G392" i="5" a="1"/>
  <c r="G392" i="5" s="1"/>
  <c r="F392" i="5" a="1"/>
  <c r="F392" i="5" s="1"/>
  <c r="O392" i="5" a="1"/>
  <c r="O392" i="5" s="1"/>
  <c r="N392" i="5" a="1"/>
  <c r="N392" i="5" s="1"/>
  <c r="B392" i="5" a="1"/>
  <c r="B392" i="5" s="1"/>
  <c r="K392" i="5" a="1"/>
  <c r="K392" i="5" s="1"/>
  <c r="O393" i="5" l="1" a="1"/>
  <c r="O393" i="5" s="1"/>
  <c r="K393" i="5" a="1"/>
  <c r="K393" i="5" s="1"/>
  <c r="G393" i="5" a="1"/>
  <c r="G393" i="5" s="1"/>
  <c r="B393" i="5" a="1"/>
  <c r="B393" i="5" s="1"/>
  <c r="N393" i="5" a="1"/>
  <c r="N393" i="5" s="1"/>
  <c r="J393" i="5" a="1"/>
  <c r="J393" i="5" s="1"/>
  <c r="F393" i="5" a="1"/>
  <c r="F393" i="5" s="1"/>
  <c r="Q394" i="5"/>
  <c r="M393" i="5" a="1"/>
  <c r="M393" i="5" s="1"/>
  <c r="I393" i="5" a="1"/>
  <c r="I393" i="5" s="1"/>
  <c r="E393" i="5" a="1"/>
  <c r="E393" i="5" s="1"/>
  <c r="H393" i="5" a="1"/>
  <c r="H393" i="5" s="1"/>
  <c r="D393" i="5" a="1"/>
  <c r="D393" i="5" s="1"/>
  <c r="L393" i="5" a="1"/>
  <c r="L393" i="5" s="1"/>
  <c r="N394" i="5" l="1" a="1"/>
  <c r="N394" i="5" s="1"/>
  <c r="J394" i="5" a="1"/>
  <c r="J394" i="5" s="1"/>
  <c r="F394" i="5" a="1"/>
  <c r="F394" i="5" s="1"/>
  <c r="Q395" i="5"/>
  <c r="M394" i="5" a="1"/>
  <c r="M394" i="5" s="1"/>
  <c r="I394" i="5" a="1"/>
  <c r="I394" i="5" s="1"/>
  <c r="E394" i="5" a="1"/>
  <c r="E394" i="5" s="1"/>
  <c r="O394" i="5" a="1"/>
  <c r="O394" i="5" s="1"/>
  <c r="D394" i="5" a="1"/>
  <c r="D394" i="5" s="1"/>
  <c r="B394" i="5" a="1"/>
  <c r="B394" i="5" s="1"/>
  <c r="L394" i="5" a="1"/>
  <c r="L394" i="5" s="1"/>
  <c r="K394" i="5" a="1"/>
  <c r="K394" i="5" s="1"/>
  <c r="H394" i="5" a="1"/>
  <c r="H394" i="5" s="1"/>
  <c r="G394" i="5" a="1"/>
  <c r="G394" i="5" s="1"/>
  <c r="L395" i="5" l="1" a="1"/>
  <c r="L395" i="5" s="1"/>
  <c r="H395" i="5" a="1"/>
  <c r="H395" i="5" s="1"/>
  <c r="D395" i="5" a="1"/>
  <c r="D395" i="5" s="1"/>
  <c r="O395" i="5" a="1"/>
  <c r="O395" i="5" s="1"/>
  <c r="K395" i="5" a="1"/>
  <c r="K395" i="5" s="1"/>
  <c r="G395" i="5" a="1"/>
  <c r="G395" i="5" s="1"/>
  <c r="B395" i="5" a="1"/>
  <c r="B395" i="5" s="1"/>
  <c r="N395" i="5" a="1"/>
  <c r="N395" i="5" s="1"/>
  <c r="J395" i="5" a="1"/>
  <c r="J395" i="5" s="1"/>
  <c r="F395" i="5" a="1"/>
  <c r="F395" i="5" s="1"/>
  <c r="M395" i="5" a="1"/>
  <c r="M395" i="5" s="1"/>
  <c r="I395" i="5" a="1"/>
  <c r="I395" i="5" s="1"/>
  <c r="Q396" i="5"/>
  <c r="E395" i="5" a="1"/>
  <c r="E395" i="5" s="1"/>
  <c r="O396" i="5" l="1" a="1"/>
  <c r="O396" i="5" s="1"/>
  <c r="K396" i="5" a="1"/>
  <c r="K396" i="5" s="1"/>
  <c r="G396" i="5" a="1"/>
  <c r="G396" i="5" s="1"/>
  <c r="B396" i="5" a="1"/>
  <c r="B396" i="5" s="1"/>
  <c r="N396" i="5" a="1"/>
  <c r="N396" i="5" s="1"/>
  <c r="J396" i="5" a="1"/>
  <c r="J396" i="5" s="1"/>
  <c r="F396" i="5" a="1"/>
  <c r="F396" i="5" s="1"/>
  <c r="I396" i="5" a="1"/>
  <c r="I396" i="5" s="1"/>
  <c r="Q397" i="5"/>
  <c r="H396" i="5" a="1"/>
  <c r="H396" i="5" s="1"/>
  <c r="E396" i="5" a="1"/>
  <c r="E396" i="5" s="1"/>
  <c r="D396" i="5" a="1"/>
  <c r="D396" i="5" s="1"/>
  <c r="M396" i="5" a="1"/>
  <c r="M396" i="5" s="1"/>
  <c r="L396" i="5" a="1"/>
  <c r="L396" i="5" s="1"/>
  <c r="Q398" i="5" l="1"/>
  <c r="M397" i="5" a="1"/>
  <c r="M397" i="5" s="1"/>
  <c r="I397" i="5" a="1"/>
  <c r="I397" i="5" s="1"/>
  <c r="E397" i="5" a="1"/>
  <c r="E397" i="5" s="1"/>
  <c r="L397" i="5" a="1"/>
  <c r="L397" i="5" s="1"/>
  <c r="H397" i="5" a="1"/>
  <c r="H397" i="5" s="1"/>
  <c r="D397" i="5" a="1"/>
  <c r="D397" i="5" s="1"/>
  <c r="O397" i="5" a="1"/>
  <c r="O397" i="5" s="1"/>
  <c r="K397" i="5" a="1"/>
  <c r="K397" i="5" s="1"/>
  <c r="G397" i="5" a="1"/>
  <c r="G397" i="5" s="1"/>
  <c r="B397" i="5" a="1"/>
  <c r="B397" i="5" s="1"/>
  <c r="F397" i="5" a="1"/>
  <c r="F397" i="5" s="1"/>
  <c r="N397" i="5" a="1"/>
  <c r="N397" i="5" s="1"/>
  <c r="J397" i="5" a="1"/>
  <c r="J397" i="5" s="1"/>
  <c r="L398" i="5" l="1" a="1"/>
  <c r="L398" i="5" s="1"/>
  <c r="H398" i="5" a="1"/>
  <c r="H398" i="5" s="1"/>
  <c r="D398" i="5" a="1"/>
  <c r="D398" i="5" s="1"/>
  <c r="O398" i="5" a="1"/>
  <c r="O398" i="5" s="1"/>
  <c r="K398" i="5" a="1"/>
  <c r="K398" i="5" s="1"/>
  <c r="G398" i="5" a="1"/>
  <c r="G398" i="5" s="1"/>
  <c r="B398" i="5" a="1"/>
  <c r="B398" i="5" s="1"/>
  <c r="N398" i="5" a="1"/>
  <c r="N398" i="5" s="1"/>
  <c r="M398" i="5" a="1"/>
  <c r="M398" i="5" s="1"/>
  <c r="J398" i="5" a="1"/>
  <c r="J398" i="5" s="1"/>
  <c r="I398" i="5" a="1"/>
  <c r="I398" i="5" s="1"/>
  <c r="Q399" i="5"/>
  <c r="F398" i="5" a="1"/>
  <c r="F398" i="5" s="1"/>
  <c r="E398" i="5" a="1"/>
  <c r="E398" i="5" s="1"/>
  <c r="N399" i="5" l="1" a="1"/>
  <c r="N399" i="5" s="1"/>
  <c r="J399" i="5" a="1"/>
  <c r="J399" i="5" s="1"/>
  <c r="F399" i="5" a="1"/>
  <c r="F399" i="5" s="1"/>
  <c r="Q400" i="5"/>
  <c r="M399" i="5" a="1"/>
  <c r="M399" i="5" s="1"/>
  <c r="I399" i="5" a="1"/>
  <c r="I399" i="5" s="1"/>
  <c r="E399" i="5" a="1"/>
  <c r="E399" i="5" s="1"/>
  <c r="L399" i="5" a="1"/>
  <c r="L399" i="5" s="1"/>
  <c r="H399" i="5" a="1"/>
  <c r="H399" i="5" s="1"/>
  <c r="D399" i="5" a="1"/>
  <c r="D399" i="5" s="1"/>
  <c r="K399" i="5" a="1"/>
  <c r="K399" i="5" s="1"/>
  <c r="G399" i="5" a="1"/>
  <c r="G399" i="5" s="1"/>
  <c r="O399" i="5" a="1"/>
  <c r="O399" i="5" s="1"/>
  <c r="B399" i="5" a="1"/>
  <c r="B399" i="5" s="1"/>
  <c r="Q401" i="5" l="1"/>
  <c r="M400" i="5" a="1"/>
  <c r="M400" i="5" s="1"/>
  <c r="I400" i="5" a="1"/>
  <c r="I400" i="5" s="1"/>
  <c r="E400" i="5" a="1"/>
  <c r="E400" i="5" s="1"/>
  <c r="L400" i="5" a="1"/>
  <c r="L400" i="5" s="1"/>
  <c r="H400" i="5" a="1"/>
  <c r="H400" i="5" s="1"/>
  <c r="D400" i="5" a="1"/>
  <c r="D400" i="5" s="1"/>
  <c r="G400" i="5" a="1"/>
  <c r="G400" i="5" s="1"/>
  <c r="F400" i="5" a="1"/>
  <c r="F400" i="5" s="1"/>
  <c r="O400" i="5" a="1"/>
  <c r="O400" i="5" s="1"/>
  <c r="N400" i="5" a="1"/>
  <c r="N400" i="5" s="1"/>
  <c r="B400" i="5" a="1"/>
  <c r="B400" i="5" s="1"/>
  <c r="K400" i="5" a="1"/>
  <c r="K400" i="5" s="1"/>
  <c r="J400" i="5" a="1"/>
  <c r="J400" i="5" s="1"/>
  <c r="O401" i="5" l="1" a="1"/>
  <c r="O401" i="5" s="1"/>
  <c r="K401" i="5" a="1"/>
  <c r="K401" i="5" s="1"/>
  <c r="G401" i="5" a="1"/>
  <c r="G401" i="5" s="1"/>
  <c r="B401" i="5" a="1"/>
  <c r="B401" i="5" s="1"/>
  <c r="N401" i="5" a="1"/>
  <c r="N401" i="5" s="1"/>
  <c r="J401" i="5" a="1"/>
  <c r="J401" i="5" s="1"/>
  <c r="F401" i="5" a="1"/>
  <c r="F401" i="5" s="1"/>
  <c r="Q402" i="5"/>
  <c r="M401" i="5" a="1"/>
  <c r="M401" i="5" s="1"/>
  <c r="I401" i="5" a="1"/>
  <c r="I401" i="5" s="1"/>
  <c r="E401" i="5" a="1"/>
  <c r="E401" i="5" s="1"/>
  <c r="D401" i="5" a="1"/>
  <c r="D401" i="5" s="1"/>
  <c r="L401" i="5" a="1"/>
  <c r="L401" i="5" s="1"/>
  <c r="H401" i="5" a="1"/>
  <c r="H401" i="5" s="1"/>
  <c r="N402" i="5" l="1" a="1"/>
  <c r="N402" i="5" s="1"/>
  <c r="J402" i="5" a="1"/>
  <c r="J402" i="5" s="1"/>
  <c r="F402" i="5" a="1"/>
  <c r="F402" i="5" s="1"/>
  <c r="Q403" i="5"/>
  <c r="M402" i="5" a="1"/>
  <c r="M402" i="5" s="1"/>
  <c r="I402" i="5" a="1"/>
  <c r="I402" i="5" s="1"/>
  <c r="E402" i="5" a="1"/>
  <c r="E402" i="5" s="1"/>
  <c r="B402" i="5" a="1"/>
  <c r="B402" i="5" s="1"/>
  <c r="L402" i="5" a="1"/>
  <c r="L402" i="5" s="1"/>
  <c r="K402" i="5" a="1"/>
  <c r="K402" i="5" s="1"/>
  <c r="H402" i="5" a="1"/>
  <c r="H402" i="5" s="1"/>
  <c r="G402" i="5" a="1"/>
  <c r="G402" i="5" s="1"/>
  <c r="O402" i="5" a="1"/>
  <c r="O402" i="5" s="1"/>
  <c r="D402" i="5" a="1"/>
  <c r="D402" i="5" s="1"/>
  <c r="L403" i="5" l="1" a="1"/>
  <c r="L403" i="5" s="1"/>
  <c r="H403" i="5" a="1"/>
  <c r="H403" i="5" s="1"/>
  <c r="D403" i="5" a="1"/>
  <c r="D403" i="5" s="1"/>
  <c r="O403" i="5" a="1"/>
  <c r="O403" i="5" s="1"/>
  <c r="K403" i="5" a="1"/>
  <c r="K403" i="5" s="1"/>
  <c r="G403" i="5" a="1"/>
  <c r="G403" i="5" s="1"/>
  <c r="B403" i="5" a="1"/>
  <c r="B403" i="5" s="1"/>
  <c r="N403" i="5" a="1"/>
  <c r="N403" i="5" s="1"/>
  <c r="J403" i="5" a="1"/>
  <c r="J403" i="5" s="1"/>
  <c r="F403" i="5" a="1"/>
  <c r="F403" i="5" s="1"/>
  <c r="I403" i="5" a="1"/>
  <c r="I403" i="5" s="1"/>
  <c r="Q404" i="5"/>
  <c r="E403" i="5" a="1"/>
  <c r="E403" i="5" s="1"/>
  <c r="M403" i="5" a="1"/>
  <c r="M403" i="5" s="1"/>
  <c r="O404" i="5" l="1" a="1"/>
  <c r="O404" i="5" s="1"/>
  <c r="K404" i="5" a="1"/>
  <c r="K404" i="5" s="1"/>
  <c r="G404" i="5" a="1"/>
  <c r="G404" i="5" s="1"/>
  <c r="B404" i="5" a="1"/>
  <c r="B404" i="5" s="1"/>
  <c r="N404" i="5" a="1"/>
  <c r="N404" i="5" s="1"/>
  <c r="J404" i="5" a="1"/>
  <c r="J404" i="5" s="1"/>
  <c r="F404" i="5" a="1"/>
  <c r="F404" i="5" s="1"/>
  <c r="Q405" i="5"/>
  <c r="H404" i="5" a="1"/>
  <c r="H404" i="5" s="1"/>
  <c r="E404" i="5" a="1"/>
  <c r="E404" i="5" s="1"/>
  <c r="D404" i="5" a="1"/>
  <c r="D404" i="5" s="1"/>
  <c r="M404" i="5" a="1"/>
  <c r="M404" i="5" s="1"/>
  <c r="L404" i="5" a="1"/>
  <c r="L404" i="5" s="1"/>
  <c r="I404" i="5" a="1"/>
  <c r="I404" i="5" s="1"/>
  <c r="Q406" i="5" l="1"/>
  <c r="M405" i="5" a="1"/>
  <c r="M405" i="5" s="1"/>
  <c r="I405" i="5" a="1"/>
  <c r="I405" i="5" s="1"/>
  <c r="E405" i="5" a="1"/>
  <c r="E405" i="5" s="1"/>
  <c r="L405" i="5" a="1"/>
  <c r="L405" i="5" s="1"/>
  <c r="H405" i="5" a="1"/>
  <c r="H405" i="5" s="1"/>
  <c r="D405" i="5" a="1"/>
  <c r="D405" i="5" s="1"/>
  <c r="O405" i="5" a="1"/>
  <c r="O405" i="5" s="1"/>
  <c r="K405" i="5" a="1"/>
  <c r="K405" i="5" s="1"/>
  <c r="G405" i="5" a="1"/>
  <c r="G405" i="5" s="1"/>
  <c r="B405" i="5" a="1"/>
  <c r="B405" i="5" s="1"/>
  <c r="F405" i="5" a="1"/>
  <c r="F405" i="5" s="1"/>
  <c r="N405" i="5" a="1"/>
  <c r="N405" i="5" s="1"/>
  <c r="J405" i="5" a="1"/>
  <c r="J405" i="5" s="1"/>
  <c r="L406" i="5" l="1" a="1"/>
  <c r="L406" i="5" s="1"/>
  <c r="H406" i="5" a="1"/>
  <c r="H406" i="5" s="1"/>
  <c r="D406" i="5" a="1"/>
  <c r="D406" i="5" s="1"/>
  <c r="O406" i="5" a="1"/>
  <c r="O406" i="5" s="1"/>
  <c r="K406" i="5" a="1"/>
  <c r="K406" i="5" s="1"/>
  <c r="G406" i="5" a="1"/>
  <c r="G406" i="5" s="1"/>
  <c r="B406" i="5" a="1"/>
  <c r="B406" i="5" s="1"/>
  <c r="M406" i="5" a="1"/>
  <c r="M406" i="5" s="1"/>
  <c r="J406" i="5" a="1"/>
  <c r="J406" i="5" s="1"/>
  <c r="I406" i="5" a="1"/>
  <c r="I406" i="5" s="1"/>
  <c r="Q407" i="5"/>
  <c r="F406" i="5" a="1"/>
  <c r="F406" i="5" s="1"/>
  <c r="E406" i="5" a="1"/>
  <c r="E406" i="5" s="1"/>
  <c r="N406" i="5" a="1"/>
  <c r="N406" i="5" s="1"/>
  <c r="N407" i="5" l="1" a="1"/>
  <c r="N407" i="5" s="1"/>
  <c r="J407" i="5" a="1"/>
  <c r="J407" i="5" s="1"/>
  <c r="F407" i="5" a="1"/>
  <c r="F407" i="5" s="1"/>
  <c r="Q408" i="5"/>
  <c r="M407" i="5" a="1"/>
  <c r="M407" i="5" s="1"/>
  <c r="I407" i="5" a="1"/>
  <c r="I407" i="5" s="1"/>
  <c r="E407" i="5" a="1"/>
  <c r="E407" i="5" s="1"/>
  <c r="L407" i="5" a="1"/>
  <c r="L407" i="5" s="1"/>
  <c r="H407" i="5" a="1"/>
  <c r="H407" i="5" s="1"/>
  <c r="D407" i="5" a="1"/>
  <c r="D407" i="5" s="1"/>
  <c r="K407" i="5" a="1"/>
  <c r="K407" i="5" s="1"/>
  <c r="G407" i="5" a="1"/>
  <c r="G407" i="5" s="1"/>
  <c r="O407" i="5" a="1"/>
  <c r="O407" i="5" s="1"/>
  <c r="B407" i="5" a="1"/>
  <c r="B407" i="5" s="1"/>
  <c r="Q409" i="5" l="1"/>
  <c r="M408" i="5" a="1"/>
  <c r="M408" i="5" s="1"/>
  <c r="I408" i="5" a="1"/>
  <c r="I408" i="5" s="1"/>
  <c r="E408" i="5" a="1"/>
  <c r="E408" i="5" s="1"/>
  <c r="L408" i="5" a="1"/>
  <c r="L408" i="5" s="1"/>
  <c r="H408" i="5" a="1"/>
  <c r="H408" i="5" s="1"/>
  <c r="D408" i="5" a="1"/>
  <c r="D408" i="5" s="1"/>
  <c r="G408" i="5" a="1"/>
  <c r="G408" i="5" s="1"/>
  <c r="F408" i="5" a="1"/>
  <c r="F408" i="5" s="1"/>
  <c r="O408" i="5" a="1"/>
  <c r="O408" i="5" s="1"/>
  <c r="N408" i="5" a="1"/>
  <c r="N408" i="5" s="1"/>
  <c r="B408" i="5" a="1"/>
  <c r="B408" i="5" s="1"/>
  <c r="K408" i="5" a="1"/>
  <c r="K408" i="5" s="1"/>
  <c r="J408" i="5" a="1"/>
  <c r="J408" i="5" s="1"/>
  <c r="Q410" i="5" l="1"/>
  <c r="O409" i="5" a="1"/>
  <c r="O409" i="5" s="1"/>
  <c r="K409" i="5" a="1"/>
  <c r="K409" i="5" s="1"/>
  <c r="G409" i="5" a="1"/>
  <c r="G409" i="5" s="1"/>
  <c r="B409" i="5" a="1"/>
  <c r="B409" i="5" s="1"/>
  <c r="J409" i="5" a="1"/>
  <c r="J409" i="5" s="1"/>
  <c r="F409" i="5" a="1"/>
  <c r="F409" i="5" s="1"/>
  <c r="N409" i="5" a="1"/>
  <c r="N409" i="5" s="1"/>
  <c r="I409" i="5" a="1"/>
  <c r="I409" i="5" s="1"/>
  <c r="E409" i="5" a="1"/>
  <c r="E409" i="5" s="1"/>
  <c r="D409" i="5" a="1"/>
  <c r="D409" i="5" s="1"/>
  <c r="M409" i="5" a="1"/>
  <c r="M409" i="5" s="1"/>
  <c r="L409" i="5" a="1"/>
  <c r="L409" i="5" s="1"/>
  <c r="H409" i="5" a="1"/>
  <c r="H409" i="5" s="1"/>
  <c r="L410" i="5" l="1" a="1"/>
  <c r="L410" i="5" s="1"/>
  <c r="H410" i="5" a="1"/>
  <c r="H410" i="5" s="1"/>
  <c r="D410" i="5" a="1"/>
  <c r="D410" i="5" s="1"/>
  <c r="O410" i="5" a="1"/>
  <c r="O410" i="5" s="1"/>
  <c r="K410" i="5" a="1"/>
  <c r="K410" i="5" s="1"/>
  <c r="G410" i="5" a="1"/>
  <c r="G410" i="5" s="1"/>
  <c r="B410" i="5" a="1"/>
  <c r="B410" i="5" s="1"/>
  <c r="N410" i="5" a="1"/>
  <c r="N410" i="5" s="1"/>
  <c r="J410" i="5" a="1"/>
  <c r="J410" i="5" s="1"/>
  <c r="F410" i="5" a="1"/>
  <c r="F410" i="5" s="1"/>
  <c r="Q411" i="5"/>
  <c r="M410" i="5" a="1"/>
  <c r="M410" i="5" s="1"/>
  <c r="I410" i="5" a="1"/>
  <c r="I410" i="5" s="1"/>
  <c r="E410" i="5" a="1"/>
  <c r="E410" i="5" s="1"/>
  <c r="N411" i="5" l="1" a="1"/>
  <c r="N411" i="5" s="1"/>
  <c r="J411" i="5" a="1"/>
  <c r="J411" i="5" s="1"/>
  <c r="F411" i="5" a="1"/>
  <c r="F411" i="5" s="1"/>
  <c r="Q412" i="5"/>
  <c r="M411" i="5" a="1"/>
  <c r="M411" i="5" s="1"/>
  <c r="I411" i="5" a="1"/>
  <c r="I411" i="5" s="1"/>
  <c r="E411" i="5" a="1"/>
  <c r="E411" i="5" s="1"/>
  <c r="L411" i="5" a="1"/>
  <c r="L411" i="5" s="1"/>
  <c r="H411" i="5" a="1"/>
  <c r="H411" i="5" s="1"/>
  <c r="D411" i="5" a="1"/>
  <c r="D411" i="5" s="1"/>
  <c r="O411" i="5" a="1"/>
  <c r="O411" i="5" s="1"/>
  <c r="G411" i="5" a="1"/>
  <c r="G411" i="5" s="1"/>
  <c r="K411" i="5" a="1"/>
  <c r="K411" i="5" s="1"/>
  <c r="B411" i="5" a="1"/>
  <c r="B411" i="5" s="1"/>
  <c r="Q413" i="5" l="1"/>
  <c r="M412" i="5" a="1"/>
  <c r="M412" i="5" s="1"/>
  <c r="I412" i="5" a="1"/>
  <c r="I412" i="5" s="1"/>
  <c r="E412" i="5" a="1"/>
  <c r="E412" i="5" s="1"/>
  <c r="L412" i="5" a="1"/>
  <c r="L412" i="5" s="1"/>
  <c r="H412" i="5" a="1"/>
  <c r="H412" i="5" s="1"/>
  <c r="D412" i="5" a="1"/>
  <c r="D412" i="5" s="1"/>
  <c r="O412" i="5" a="1"/>
  <c r="O412" i="5" s="1"/>
  <c r="K412" i="5" a="1"/>
  <c r="K412" i="5" s="1"/>
  <c r="G412" i="5" a="1"/>
  <c r="G412" i="5" s="1"/>
  <c r="B412" i="5" a="1"/>
  <c r="B412" i="5" s="1"/>
  <c r="N412" i="5" a="1"/>
  <c r="N412" i="5" s="1"/>
  <c r="J412" i="5" a="1"/>
  <c r="J412" i="5" s="1"/>
  <c r="F412" i="5" a="1"/>
  <c r="F412" i="5" s="1"/>
  <c r="O413" i="5" l="1" a="1"/>
  <c r="O413" i="5" s="1"/>
  <c r="K413" i="5" a="1"/>
  <c r="K413" i="5" s="1"/>
  <c r="G413" i="5" a="1"/>
  <c r="G413" i="5" s="1"/>
  <c r="B413" i="5" a="1"/>
  <c r="B413" i="5" s="1"/>
  <c r="N413" i="5" a="1"/>
  <c r="N413" i="5" s="1"/>
  <c r="J413" i="5" a="1"/>
  <c r="J413" i="5" s="1"/>
  <c r="F413" i="5" a="1"/>
  <c r="F413" i="5" s="1"/>
  <c r="Q414" i="5"/>
  <c r="M413" i="5" a="1"/>
  <c r="M413" i="5" s="1"/>
  <c r="I413" i="5" a="1"/>
  <c r="I413" i="5" s="1"/>
  <c r="E413" i="5" a="1"/>
  <c r="E413" i="5" s="1"/>
  <c r="L413" i="5" a="1"/>
  <c r="L413" i="5" s="1"/>
  <c r="H413" i="5" a="1"/>
  <c r="H413" i="5" s="1"/>
  <c r="D413" i="5" a="1"/>
  <c r="D413" i="5" s="1"/>
  <c r="N414" i="5" l="1" a="1"/>
  <c r="N414" i="5" s="1"/>
  <c r="J414" i="5" a="1"/>
  <c r="J414" i="5" s="1"/>
  <c r="F414" i="5" a="1"/>
  <c r="F414" i="5" s="1"/>
  <c r="Q415" i="5"/>
  <c r="M414" i="5" a="1"/>
  <c r="M414" i="5" s="1"/>
  <c r="I414" i="5" a="1"/>
  <c r="I414" i="5" s="1"/>
  <c r="E414" i="5" a="1"/>
  <c r="E414" i="5" s="1"/>
  <c r="L414" i="5" a="1"/>
  <c r="L414" i="5" s="1"/>
  <c r="H414" i="5" a="1"/>
  <c r="H414" i="5" s="1"/>
  <c r="D414" i="5" a="1"/>
  <c r="D414" i="5" s="1"/>
  <c r="O414" i="5" a="1"/>
  <c r="O414" i="5" s="1"/>
  <c r="K414" i="5" a="1"/>
  <c r="K414" i="5" s="1"/>
  <c r="G414" i="5" a="1"/>
  <c r="G414" i="5" s="1"/>
  <c r="B414" i="5" a="1"/>
  <c r="B414" i="5" s="1"/>
  <c r="L415" i="5" l="1" a="1"/>
  <c r="L415" i="5" s="1"/>
  <c r="H415" i="5" a="1"/>
  <c r="H415" i="5" s="1"/>
  <c r="D415" i="5" a="1"/>
  <c r="D415" i="5" s="1"/>
  <c r="O415" i="5" a="1"/>
  <c r="O415" i="5" s="1"/>
  <c r="K415" i="5" a="1"/>
  <c r="K415" i="5" s="1"/>
  <c r="G415" i="5" a="1"/>
  <c r="G415" i="5" s="1"/>
  <c r="B415" i="5" a="1"/>
  <c r="B415" i="5" s="1"/>
  <c r="N415" i="5" a="1"/>
  <c r="N415" i="5" s="1"/>
  <c r="J415" i="5" a="1"/>
  <c r="J415" i="5" s="1"/>
  <c r="F415" i="5" a="1"/>
  <c r="F415" i="5" s="1"/>
  <c r="E415" i="5" a="1"/>
  <c r="E415" i="5" s="1"/>
  <c r="Q416" i="5"/>
  <c r="M415" i="5" a="1"/>
  <c r="M415" i="5" s="1"/>
  <c r="I415" i="5" a="1"/>
  <c r="I415" i="5" s="1"/>
  <c r="O416" i="5" l="1" a="1"/>
  <c r="O416" i="5" s="1"/>
  <c r="K416" i="5" a="1"/>
  <c r="K416" i="5" s="1"/>
  <c r="G416" i="5" a="1"/>
  <c r="G416" i="5" s="1"/>
  <c r="B416" i="5" a="1"/>
  <c r="B416" i="5" s="1"/>
  <c r="N416" i="5" a="1"/>
  <c r="N416" i="5" s="1"/>
  <c r="J416" i="5" a="1"/>
  <c r="J416" i="5" s="1"/>
  <c r="F416" i="5" a="1"/>
  <c r="F416" i="5" s="1"/>
  <c r="Q417" i="5"/>
  <c r="M416" i="5" a="1"/>
  <c r="M416" i="5" s="1"/>
  <c r="I416" i="5" a="1"/>
  <c r="I416" i="5" s="1"/>
  <c r="E416" i="5" a="1"/>
  <c r="E416" i="5" s="1"/>
  <c r="L416" i="5" a="1"/>
  <c r="L416" i="5" s="1"/>
  <c r="H416" i="5" a="1"/>
  <c r="H416" i="5" s="1"/>
  <c r="D416" i="5" a="1"/>
  <c r="D416" i="5" s="1"/>
  <c r="Q418" i="5" l="1"/>
  <c r="M417" i="5" a="1"/>
  <c r="M417" i="5" s="1"/>
  <c r="I417" i="5" a="1"/>
  <c r="I417" i="5" s="1"/>
  <c r="E417" i="5" a="1"/>
  <c r="E417" i="5" s="1"/>
  <c r="L417" i="5" a="1"/>
  <c r="L417" i="5" s="1"/>
  <c r="H417" i="5" a="1"/>
  <c r="H417" i="5" s="1"/>
  <c r="D417" i="5" a="1"/>
  <c r="D417" i="5" s="1"/>
  <c r="O417" i="5" a="1"/>
  <c r="O417" i="5" s="1"/>
  <c r="K417" i="5" a="1"/>
  <c r="K417" i="5" s="1"/>
  <c r="G417" i="5" a="1"/>
  <c r="G417" i="5" s="1"/>
  <c r="B417" i="5" a="1"/>
  <c r="B417" i="5" s="1"/>
  <c r="J417" i="5" a="1"/>
  <c r="J417" i="5" s="1"/>
  <c r="F417" i="5" a="1"/>
  <c r="F417" i="5" s="1"/>
  <c r="N417" i="5" a="1"/>
  <c r="N417" i="5" s="1"/>
  <c r="L418" i="5" l="1" a="1"/>
  <c r="L418" i="5" s="1"/>
  <c r="H418" i="5" a="1"/>
  <c r="H418" i="5" s="1"/>
  <c r="D418" i="5" a="1"/>
  <c r="D418" i="5" s="1"/>
  <c r="O418" i="5" a="1"/>
  <c r="O418" i="5" s="1"/>
  <c r="K418" i="5" a="1"/>
  <c r="K418" i="5" s="1"/>
  <c r="G418" i="5" a="1"/>
  <c r="G418" i="5" s="1"/>
  <c r="B418" i="5" a="1"/>
  <c r="B418" i="5" s="1"/>
  <c r="N418" i="5" a="1"/>
  <c r="N418" i="5" s="1"/>
  <c r="J418" i="5" a="1"/>
  <c r="J418" i="5" s="1"/>
  <c r="F418" i="5" a="1"/>
  <c r="F418" i="5" s="1"/>
  <c r="Q419" i="5"/>
  <c r="M418" i="5" a="1"/>
  <c r="M418" i="5" s="1"/>
  <c r="I418" i="5" a="1"/>
  <c r="I418" i="5" s="1"/>
  <c r="E418" i="5" a="1"/>
  <c r="E418" i="5" s="1"/>
  <c r="N419" i="5" l="1" a="1"/>
  <c r="N419" i="5" s="1"/>
  <c r="J419" i="5" a="1"/>
  <c r="J419" i="5" s="1"/>
  <c r="F419" i="5" a="1"/>
  <c r="F419" i="5" s="1"/>
  <c r="Q420" i="5"/>
  <c r="M419" i="5" a="1"/>
  <c r="M419" i="5" s="1"/>
  <c r="I419" i="5" a="1"/>
  <c r="I419" i="5" s="1"/>
  <c r="E419" i="5" a="1"/>
  <c r="E419" i="5" s="1"/>
  <c r="L419" i="5" a="1"/>
  <c r="L419" i="5" s="1"/>
  <c r="H419" i="5" a="1"/>
  <c r="H419" i="5" s="1"/>
  <c r="D419" i="5" a="1"/>
  <c r="D419" i="5" s="1"/>
  <c r="O419" i="5" a="1"/>
  <c r="O419" i="5" s="1"/>
  <c r="K419" i="5" a="1"/>
  <c r="K419" i="5" s="1"/>
  <c r="G419" i="5" a="1"/>
  <c r="G419" i="5" s="1"/>
  <c r="B419" i="5" a="1"/>
  <c r="B419" i="5" s="1"/>
  <c r="Q421" i="5" l="1"/>
  <c r="M420" i="5" a="1"/>
  <c r="M420" i="5" s="1"/>
  <c r="I420" i="5" a="1"/>
  <c r="I420" i="5" s="1"/>
  <c r="E420" i="5" a="1"/>
  <c r="E420" i="5" s="1"/>
  <c r="L420" i="5" a="1"/>
  <c r="L420" i="5" s="1"/>
  <c r="H420" i="5" a="1"/>
  <c r="H420" i="5" s="1"/>
  <c r="D420" i="5" a="1"/>
  <c r="D420" i="5" s="1"/>
  <c r="O420" i="5" a="1"/>
  <c r="O420" i="5" s="1"/>
  <c r="K420" i="5" a="1"/>
  <c r="K420" i="5" s="1"/>
  <c r="G420" i="5" a="1"/>
  <c r="G420" i="5" s="1"/>
  <c r="B420" i="5" a="1"/>
  <c r="B420" i="5" s="1"/>
  <c r="N420" i="5" a="1"/>
  <c r="N420" i="5" s="1"/>
  <c r="J420" i="5" a="1"/>
  <c r="J420" i="5" s="1"/>
  <c r="F420" i="5" a="1"/>
  <c r="F420" i="5" s="1"/>
  <c r="O421" i="5" l="1" a="1"/>
  <c r="O421" i="5" s="1"/>
  <c r="K421" i="5" a="1"/>
  <c r="K421" i="5" s="1"/>
  <c r="G421" i="5" a="1"/>
  <c r="G421" i="5" s="1"/>
  <c r="B421" i="5" a="1"/>
  <c r="B421" i="5" s="1"/>
  <c r="N421" i="5" a="1"/>
  <c r="N421" i="5" s="1"/>
  <c r="J421" i="5" a="1"/>
  <c r="J421" i="5" s="1"/>
  <c r="F421" i="5" a="1"/>
  <c r="F421" i="5" s="1"/>
  <c r="Q422" i="5"/>
  <c r="M421" i="5" a="1"/>
  <c r="M421" i="5" s="1"/>
  <c r="I421" i="5" a="1"/>
  <c r="I421" i="5" s="1"/>
  <c r="E421" i="5" a="1"/>
  <c r="E421" i="5" s="1"/>
  <c r="L421" i="5" a="1"/>
  <c r="L421" i="5" s="1"/>
  <c r="H421" i="5" a="1"/>
  <c r="H421" i="5" s="1"/>
  <c r="D421" i="5" a="1"/>
  <c r="D421" i="5" s="1"/>
  <c r="N422" i="5" l="1" a="1"/>
  <c r="N422" i="5" s="1"/>
  <c r="J422" i="5" a="1"/>
  <c r="J422" i="5" s="1"/>
  <c r="F422" i="5" a="1"/>
  <c r="F422" i="5" s="1"/>
  <c r="Q423" i="5"/>
  <c r="M422" i="5" a="1"/>
  <c r="M422" i="5" s="1"/>
  <c r="I422" i="5" a="1"/>
  <c r="I422" i="5" s="1"/>
  <c r="E422" i="5" a="1"/>
  <c r="E422" i="5" s="1"/>
  <c r="L422" i="5" a="1"/>
  <c r="L422" i="5" s="1"/>
  <c r="H422" i="5" a="1"/>
  <c r="H422" i="5" s="1"/>
  <c r="D422" i="5" a="1"/>
  <c r="D422" i="5" s="1"/>
  <c r="O422" i="5" a="1"/>
  <c r="O422" i="5" s="1"/>
  <c r="K422" i="5" a="1"/>
  <c r="K422" i="5" s="1"/>
  <c r="G422" i="5" a="1"/>
  <c r="G422" i="5" s="1"/>
  <c r="B422" i="5" a="1"/>
  <c r="B422" i="5" s="1"/>
  <c r="L423" i="5" l="1" a="1"/>
  <c r="L423" i="5" s="1"/>
  <c r="H423" i="5" a="1"/>
  <c r="H423" i="5" s="1"/>
  <c r="D423" i="5" a="1"/>
  <c r="D423" i="5" s="1"/>
  <c r="O423" i="5" a="1"/>
  <c r="O423" i="5" s="1"/>
  <c r="K423" i="5" a="1"/>
  <c r="K423" i="5" s="1"/>
  <c r="G423" i="5" a="1"/>
  <c r="G423" i="5" s="1"/>
  <c r="B423" i="5" a="1"/>
  <c r="B423" i="5" s="1"/>
  <c r="N423" i="5" a="1"/>
  <c r="N423" i="5" s="1"/>
  <c r="J423" i="5" a="1"/>
  <c r="J423" i="5" s="1"/>
  <c r="F423" i="5" a="1"/>
  <c r="F423" i="5" s="1"/>
  <c r="M423" i="5" a="1"/>
  <c r="M423" i="5" s="1"/>
  <c r="E423" i="5" a="1"/>
  <c r="E423" i="5" s="1"/>
  <c r="Q424" i="5"/>
  <c r="I423" i="5" a="1"/>
  <c r="I423" i="5" s="1"/>
  <c r="O424" i="5" l="1" a="1"/>
  <c r="O424" i="5" s="1"/>
  <c r="K424" i="5" a="1"/>
  <c r="K424" i="5" s="1"/>
  <c r="G424" i="5" a="1"/>
  <c r="G424" i="5" s="1"/>
  <c r="B424" i="5" a="1"/>
  <c r="B424" i="5" s="1"/>
  <c r="N424" i="5" a="1"/>
  <c r="N424" i="5" s="1"/>
  <c r="J424" i="5" a="1"/>
  <c r="J424" i="5" s="1"/>
  <c r="F424" i="5" a="1"/>
  <c r="F424" i="5" s="1"/>
  <c r="Q425" i="5"/>
  <c r="M424" i="5" a="1"/>
  <c r="M424" i="5" s="1"/>
  <c r="I424" i="5" a="1"/>
  <c r="I424" i="5" s="1"/>
  <c r="E424" i="5" a="1"/>
  <c r="E424" i="5" s="1"/>
  <c r="L424" i="5" a="1"/>
  <c r="L424" i="5" s="1"/>
  <c r="H424" i="5" a="1"/>
  <c r="H424" i="5" s="1"/>
  <c r="D424" i="5" a="1"/>
  <c r="D424" i="5" s="1"/>
  <c r="Q426" i="5" l="1"/>
  <c r="M425" i="5" a="1"/>
  <c r="M425" i="5" s="1"/>
  <c r="I425" i="5" a="1"/>
  <c r="I425" i="5" s="1"/>
  <c r="E425" i="5" a="1"/>
  <c r="E425" i="5" s="1"/>
  <c r="L425" i="5" a="1"/>
  <c r="L425" i="5" s="1"/>
  <c r="H425" i="5" a="1"/>
  <c r="H425" i="5" s="1"/>
  <c r="D425" i="5" a="1"/>
  <c r="D425" i="5" s="1"/>
  <c r="O425" i="5" a="1"/>
  <c r="O425" i="5" s="1"/>
  <c r="K425" i="5" a="1"/>
  <c r="K425" i="5" s="1"/>
  <c r="G425" i="5" a="1"/>
  <c r="G425" i="5" s="1"/>
  <c r="B425" i="5" a="1"/>
  <c r="B425" i="5" s="1"/>
  <c r="J425" i="5" a="1"/>
  <c r="J425" i="5" s="1"/>
  <c r="N425" i="5" a="1"/>
  <c r="N425" i="5" s="1"/>
  <c r="F425" i="5" a="1"/>
  <c r="F425" i="5" s="1"/>
  <c r="L426" i="5" l="1" a="1"/>
  <c r="L426" i="5" s="1"/>
  <c r="H426" i="5" a="1"/>
  <c r="H426" i="5" s="1"/>
  <c r="D426" i="5" a="1"/>
  <c r="D426" i="5" s="1"/>
  <c r="O426" i="5" a="1"/>
  <c r="O426" i="5" s="1"/>
  <c r="K426" i="5" a="1"/>
  <c r="K426" i="5" s="1"/>
  <c r="G426" i="5" a="1"/>
  <c r="G426" i="5" s="1"/>
  <c r="B426" i="5" a="1"/>
  <c r="B426" i="5" s="1"/>
  <c r="N426" i="5" a="1"/>
  <c r="N426" i="5" s="1"/>
  <c r="J426" i="5" a="1"/>
  <c r="J426" i="5" s="1"/>
  <c r="F426" i="5" a="1"/>
  <c r="F426" i="5" s="1"/>
  <c r="Q427" i="5"/>
  <c r="M426" i="5" a="1"/>
  <c r="M426" i="5" s="1"/>
  <c r="I426" i="5" a="1"/>
  <c r="I426" i="5" s="1"/>
  <c r="E426" i="5" a="1"/>
  <c r="E426" i="5" s="1"/>
  <c r="N427" i="5" l="1" a="1"/>
  <c r="N427" i="5" s="1"/>
  <c r="J427" i="5" a="1"/>
  <c r="J427" i="5" s="1"/>
  <c r="F427" i="5" a="1"/>
  <c r="F427" i="5" s="1"/>
  <c r="Q428" i="5"/>
  <c r="M427" i="5" a="1"/>
  <c r="M427" i="5" s="1"/>
  <c r="I427" i="5" a="1"/>
  <c r="I427" i="5" s="1"/>
  <c r="E427" i="5" a="1"/>
  <c r="E427" i="5" s="1"/>
  <c r="L427" i="5" a="1"/>
  <c r="L427" i="5" s="1"/>
  <c r="H427" i="5" a="1"/>
  <c r="H427" i="5" s="1"/>
  <c r="D427" i="5" a="1"/>
  <c r="D427" i="5" s="1"/>
  <c r="B427" i="5" a="1"/>
  <c r="B427" i="5" s="1"/>
  <c r="O427" i="5" a="1"/>
  <c r="O427" i="5" s="1"/>
  <c r="K427" i="5" a="1"/>
  <c r="K427" i="5" s="1"/>
  <c r="G427" i="5" a="1"/>
  <c r="G427" i="5" s="1"/>
  <c r="Q429" i="5" l="1"/>
  <c r="M428" i="5" a="1"/>
  <c r="M428" i="5" s="1"/>
  <c r="I428" i="5" a="1"/>
  <c r="I428" i="5" s="1"/>
  <c r="E428" i="5" a="1"/>
  <c r="E428" i="5" s="1"/>
  <c r="L428" i="5" a="1"/>
  <c r="L428" i="5" s="1"/>
  <c r="H428" i="5" a="1"/>
  <c r="H428" i="5" s="1"/>
  <c r="D428" i="5" a="1"/>
  <c r="D428" i="5" s="1"/>
  <c r="O428" i="5" a="1"/>
  <c r="O428" i="5" s="1"/>
  <c r="K428" i="5" a="1"/>
  <c r="K428" i="5" s="1"/>
  <c r="G428" i="5" a="1"/>
  <c r="G428" i="5" s="1"/>
  <c r="B428" i="5" a="1"/>
  <c r="B428" i="5" s="1"/>
  <c r="N428" i="5" a="1"/>
  <c r="N428" i="5" s="1"/>
  <c r="J428" i="5" a="1"/>
  <c r="J428" i="5" s="1"/>
  <c r="F428" i="5" a="1"/>
  <c r="F428" i="5" s="1"/>
  <c r="O429" i="5" l="1" a="1"/>
  <c r="O429" i="5" s="1"/>
  <c r="K429" i="5" a="1"/>
  <c r="K429" i="5" s="1"/>
  <c r="G429" i="5" a="1"/>
  <c r="G429" i="5" s="1"/>
  <c r="B429" i="5" a="1"/>
  <c r="B429" i="5" s="1"/>
  <c r="N429" i="5" a="1"/>
  <c r="N429" i="5" s="1"/>
  <c r="J429" i="5" a="1"/>
  <c r="J429" i="5" s="1"/>
  <c r="F429" i="5" a="1"/>
  <c r="F429" i="5" s="1"/>
  <c r="Q430" i="5"/>
  <c r="M429" i="5" a="1"/>
  <c r="M429" i="5" s="1"/>
  <c r="I429" i="5" a="1"/>
  <c r="I429" i="5" s="1"/>
  <c r="E429" i="5" a="1"/>
  <c r="E429" i="5" s="1"/>
  <c r="H429" i="5" a="1"/>
  <c r="H429" i="5" s="1"/>
  <c r="D429" i="5" a="1"/>
  <c r="D429" i="5" s="1"/>
  <c r="L429" i="5" a="1"/>
  <c r="L429" i="5" s="1"/>
  <c r="N430" i="5" l="1" a="1"/>
  <c r="N430" i="5" s="1"/>
  <c r="J430" i="5" a="1"/>
  <c r="J430" i="5" s="1"/>
  <c r="F430" i="5" a="1"/>
  <c r="F430" i="5" s="1"/>
  <c r="Q431" i="5"/>
  <c r="M430" i="5" a="1"/>
  <c r="M430" i="5" s="1"/>
  <c r="I430" i="5" a="1"/>
  <c r="I430" i="5" s="1"/>
  <c r="E430" i="5" a="1"/>
  <c r="E430" i="5" s="1"/>
  <c r="L430" i="5" a="1"/>
  <c r="L430" i="5" s="1"/>
  <c r="H430" i="5" a="1"/>
  <c r="H430" i="5" s="1"/>
  <c r="D430" i="5" a="1"/>
  <c r="D430" i="5" s="1"/>
  <c r="O430" i="5" a="1"/>
  <c r="O430" i="5" s="1"/>
  <c r="K430" i="5" a="1"/>
  <c r="K430" i="5" s="1"/>
  <c r="G430" i="5" a="1"/>
  <c r="G430" i="5" s="1"/>
  <c r="B430" i="5" a="1"/>
  <c r="B430" i="5" s="1"/>
  <c r="L431" i="5" l="1" a="1"/>
  <c r="L431" i="5" s="1"/>
  <c r="H431" i="5" a="1"/>
  <c r="H431" i="5" s="1"/>
  <c r="D431" i="5" a="1"/>
  <c r="D431" i="5" s="1"/>
  <c r="O431" i="5" a="1"/>
  <c r="O431" i="5" s="1"/>
  <c r="K431" i="5" a="1"/>
  <c r="K431" i="5" s="1"/>
  <c r="G431" i="5" a="1"/>
  <c r="G431" i="5" s="1"/>
  <c r="B431" i="5" a="1"/>
  <c r="B431" i="5" s="1"/>
  <c r="N431" i="5" a="1"/>
  <c r="N431" i="5" s="1"/>
  <c r="J431" i="5" a="1"/>
  <c r="J431" i="5" s="1"/>
  <c r="F431" i="5" a="1"/>
  <c r="F431" i="5" s="1"/>
  <c r="M431" i="5" a="1"/>
  <c r="M431" i="5" s="1"/>
  <c r="I431" i="5" a="1"/>
  <c r="I431" i="5" s="1"/>
  <c r="E431" i="5" a="1"/>
  <c r="E431" i="5" s="1"/>
  <c r="Q432" i="5"/>
  <c r="O432" i="5" l="1" a="1"/>
  <c r="O432" i="5" s="1"/>
  <c r="K432" i="5" a="1"/>
  <c r="K432" i="5" s="1"/>
  <c r="G432" i="5" a="1"/>
  <c r="G432" i="5" s="1"/>
  <c r="B432" i="5" a="1"/>
  <c r="B432" i="5" s="1"/>
  <c r="N432" i="5" a="1"/>
  <c r="N432" i="5" s="1"/>
  <c r="J432" i="5" a="1"/>
  <c r="J432" i="5" s="1"/>
  <c r="F432" i="5" a="1"/>
  <c r="F432" i="5" s="1"/>
  <c r="Q433" i="5"/>
  <c r="M432" i="5" a="1"/>
  <c r="M432" i="5" s="1"/>
  <c r="I432" i="5" a="1"/>
  <c r="I432" i="5" s="1"/>
  <c r="E432" i="5" a="1"/>
  <c r="E432" i="5" s="1"/>
  <c r="L432" i="5" a="1"/>
  <c r="L432" i="5" s="1"/>
  <c r="H432" i="5" a="1"/>
  <c r="H432" i="5" s="1"/>
  <c r="D432" i="5" a="1"/>
  <c r="D432" i="5" s="1"/>
  <c r="Q434" i="5" l="1"/>
  <c r="M433" i="5" a="1"/>
  <c r="M433" i="5" s="1"/>
  <c r="I433" i="5" a="1"/>
  <c r="I433" i="5" s="1"/>
  <c r="E433" i="5" a="1"/>
  <c r="E433" i="5" s="1"/>
  <c r="L433" i="5" a="1"/>
  <c r="L433" i="5" s="1"/>
  <c r="H433" i="5" a="1"/>
  <c r="H433" i="5" s="1"/>
  <c r="D433" i="5" a="1"/>
  <c r="D433" i="5" s="1"/>
  <c r="O433" i="5" a="1"/>
  <c r="O433" i="5" s="1"/>
  <c r="K433" i="5" a="1"/>
  <c r="K433" i="5" s="1"/>
  <c r="G433" i="5" a="1"/>
  <c r="G433" i="5" s="1"/>
  <c r="B433" i="5" a="1"/>
  <c r="B433" i="5" s="1"/>
  <c r="N433" i="5" a="1"/>
  <c r="N433" i="5" s="1"/>
  <c r="J433" i="5" a="1"/>
  <c r="J433" i="5" s="1"/>
  <c r="F433" i="5" a="1"/>
  <c r="F433" i="5" s="1"/>
  <c r="L434" i="5" l="1" a="1"/>
  <c r="L434" i="5" s="1"/>
  <c r="H434" i="5" a="1"/>
  <c r="H434" i="5" s="1"/>
  <c r="D434" i="5" a="1"/>
  <c r="D434" i="5" s="1"/>
  <c r="O434" i="5" a="1"/>
  <c r="O434" i="5" s="1"/>
  <c r="K434" i="5" a="1"/>
  <c r="K434" i="5" s="1"/>
  <c r="G434" i="5" a="1"/>
  <c r="G434" i="5" s="1"/>
  <c r="B434" i="5" a="1"/>
  <c r="B434" i="5" s="1"/>
  <c r="N434" i="5" a="1"/>
  <c r="N434" i="5" s="1"/>
  <c r="J434" i="5" a="1"/>
  <c r="J434" i="5" s="1"/>
  <c r="F434" i="5" a="1"/>
  <c r="F434" i="5" s="1"/>
  <c r="Q435" i="5"/>
  <c r="M434" i="5" a="1"/>
  <c r="M434" i="5" s="1"/>
  <c r="I434" i="5" a="1"/>
  <c r="I434" i="5" s="1"/>
  <c r="E434" i="5" a="1"/>
  <c r="E434" i="5" s="1"/>
  <c r="N435" i="5" l="1" a="1"/>
  <c r="N435" i="5" s="1"/>
  <c r="J435" i="5" a="1"/>
  <c r="J435" i="5" s="1"/>
  <c r="F435" i="5" a="1"/>
  <c r="F435" i="5" s="1"/>
  <c r="Q436" i="5"/>
  <c r="M435" i="5" a="1"/>
  <c r="M435" i="5" s="1"/>
  <c r="I435" i="5" a="1"/>
  <c r="I435" i="5" s="1"/>
  <c r="E435" i="5" a="1"/>
  <c r="E435" i="5" s="1"/>
  <c r="L435" i="5" a="1"/>
  <c r="L435" i="5" s="1"/>
  <c r="H435" i="5" a="1"/>
  <c r="H435" i="5" s="1"/>
  <c r="D435" i="5" a="1"/>
  <c r="D435" i="5" s="1"/>
  <c r="O435" i="5" a="1"/>
  <c r="O435" i="5" s="1"/>
  <c r="K435" i="5" a="1"/>
  <c r="K435" i="5" s="1"/>
  <c r="B435" i="5" a="1"/>
  <c r="B435" i="5" s="1"/>
  <c r="G435" i="5" a="1"/>
  <c r="G435" i="5" s="1"/>
  <c r="Q437" i="5" l="1"/>
  <c r="M436" i="5" a="1"/>
  <c r="M436" i="5" s="1"/>
  <c r="I436" i="5" a="1"/>
  <c r="I436" i="5" s="1"/>
  <c r="E436" i="5" a="1"/>
  <c r="E436" i="5" s="1"/>
  <c r="L436" i="5" a="1"/>
  <c r="L436" i="5" s="1"/>
  <c r="H436" i="5" a="1"/>
  <c r="H436" i="5" s="1"/>
  <c r="D436" i="5" a="1"/>
  <c r="D436" i="5" s="1"/>
  <c r="O436" i="5" a="1"/>
  <c r="O436" i="5" s="1"/>
  <c r="K436" i="5" a="1"/>
  <c r="K436" i="5" s="1"/>
  <c r="G436" i="5" a="1"/>
  <c r="G436" i="5" s="1"/>
  <c r="B436" i="5" a="1"/>
  <c r="B436" i="5" s="1"/>
  <c r="N436" i="5" a="1"/>
  <c r="N436" i="5" s="1"/>
  <c r="J436" i="5" a="1"/>
  <c r="J436" i="5" s="1"/>
  <c r="F436" i="5" a="1"/>
  <c r="F436" i="5" s="1"/>
  <c r="O437" i="5" l="1" a="1"/>
  <c r="O437" i="5" s="1"/>
  <c r="K437" i="5" a="1"/>
  <c r="K437" i="5" s="1"/>
  <c r="G437" i="5" a="1"/>
  <c r="G437" i="5" s="1"/>
  <c r="B437" i="5" a="1"/>
  <c r="B437" i="5" s="1"/>
  <c r="N437" i="5" a="1"/>
  <c r="N437" i="5" s="1"/>
  <c r="J437" i="5" a="1"/>
  <c r="J437" i="5" s="1"/>
  <c r="F437" i="5" a="1"/>
  <c r="F437" i="5" s="1"/>
  <c r="Q438" i="5"/>
  <c r="M437" i="5" a="1"/>
  <c r="M437" i="5" s="1"/>
  <c r="I437" i="5" a="1"/>
  <c r="I437" i="5" s="1"/>
  <c r="E437" i="5" a="1"/>
  <c r="E437" i="5" s="1"/>
  <c r="H437" i="5" a="1"/>
  <c r="H437" i="5" s="1"/>
  <c r="L437" i="5" a="1"/>
  <c r="L437" i="5" s="1"/>
  <c r="D437" i="5" a="1"/>
  <c r="D437" i="5" s="1"/>
  <c r="N438" i="5" l="1" a="1"/>
  <c r="N438" i="5" s="1"/>
  <c r="J438" i="5" a="1"/>
  <c r="J438" i="5" s="1"/>
  <c r="F438" i="5" a="1"/>
  <c r="F438" i="5" s="1"/>
  <c r="Q439" i="5"/>
  <c r="M438" i="5" a="1"/>
  <c r="M438" i="5" s="1"/>
  <c r="I438" i="5" a="1"/>
  <c r="I438" i="5" s="1"/>
  <c r="E438" i="5" a="1"/>
  <c r="E438" i="5" s="1"/>
  <c r="L438" i="5" a="1"/>
  <c r="L438" i="5" s="1"/>
  <c r="H438" i="5" a="1"/>
  <c r="H438" i="5" s="1"/>
  <c r="D438" i="5" a="1"/>
  <c r="D438" i="5" s="1"/>
  <c r="O438" i="5" a="1"/>
  <c r="O438" i="5" s="1"/>
  <c r="K438" i="5" a="1"/>
  <c r="K438" i="5" s="1"/>
  <c r="G438" i="5" a="1"/>
  <c r="G438" i="5" s="1"/>
  <c r="B438" i="5" a="1"/>
  <c r="B438" i="5" s="1"/>
  <c r="L439" i="5" l="1" a="1"/>
  <c r="L439" i="5" s="1"/>
  <c r="H439" i="5" a="1"/>
  <c r="H439" i="5" s="1"/>
  <c r="D439" i="5" a="1"/>
  <c r="D439" i="5" s="1"/>
  <c r="O439" i="5" a="1"/>
  <c r="O439" i="5" s="1"/>
  <c r="K439" i="5" a="1"/>
  <c r="K439" i="5" s="1"/>
  <c r="G439" i="5" a="1"/>
  <c r="G439" i="5" s="1"/>
  <c r="B439" i="5" a="1"/>
  <c r="B439" i="5" s="1"/>
  <c r="N439" i="5" a="1"/>
  <c r="N439" i="5" s="1"/>
  <c r="J439" i="5" a="1"/>
  <c r="J439" i="5" s="1"/>
  <c r="F439" i="5" a="1"/>
  <c r="F439" i="5" s="1"/>
  <c r="Q440" i="5"/>
  <c r="M439" i="5" a="1"/>
  <c r="M439" i="5" s="1"/>
  <c r="I439" i="5" a="1"/>
  <c r="I439" i="5" s="1"/>
  <c r="E439" i="5" a="1"/>
  <c r="E439" i="5" s="1"/>
  <c r="O440" i="5" l="1" a="1"/>
  <c r="O440" i="5" s="1"/>
  <c r="K440" i="5" a="1"/>
  <c r="K440" i="5" s="1"/>
  <c r="G440" i="5" a="1"/>
  <c r="G440" i="5" s="1"/>
  <c r="B440" i="5" a="1"/>
  <c r="B440" i="5" s="1"/>
  <c r="N440" i="5" a="1"/>
  <c r="N440" i="5" s="1"/>
  <c r="J440" i="5" a="1"/>
  <c r="J440" i="5" s="1"/>
  <c r="F440" i="5" a="1"/>
  <c r="F440" i="5" s="1"/>
  <c r="Q441" i="5"/>
  <c r="M440" i="5" a="1"/>
  <c r="M440" i="5" s="1"/>
  <c r="I440" i="5" a="1"/>
  <c r="I440" i="5" s="1"/>
  <c r="E440" i="5" a="1"/>
  <c r="E440" i="5" s="1"/>
  <c r="L440" i="5" a="1"/>
  <c r="L440" i="5" s="1"/>
  <c r="H440" i="5" a="1"/>
  <c r="H440" i="5" s="1"/>
  <c r="D440" i="5" a="1"/>
  <c r="D440" i="5" s="1"/>
  <c r="Q442" i="5" l="1"/>
  <c r="M441" i="5" a="1"/>
  <c r="M441" i="5" s="1"/>
  <c r="I441" i="5" a="1"/>
  <c r="I441" i="5" s="1"/>
  <c r="E441" i="5" a="1"/>
  <c r="E441" i="5" s="1"/>
  <c r="L441" i="5" a="1"/>
  <c r="L441" i="5" s="1"/>
  <c r="H441" i="5" a="1"/>
  <c r="H441" i="5" s="1"/>
  <c r="D441" i="5" a="1"/>
  <c r="D441" i="5" s="1"/>
  <c r="O441" i="5" a="1"/>
  <c r="O441" i="5" s="1"/>
  <c r="K441" i="5" a="1"/>
  <c r="K441" i="5" s="1"/>
  <c r="G441" i="5" a="1"/>
  <c r="G441" i="5" s="1"/>
  <c r="B441" i="5" a="1"/>
  <c r="B441" i="5" s="1"/>
  <c r="F441" i="5" a="1"/>
  <c r="F441" i="5" s="1"/>
  <c r="N441" i="5" a="1"/>
  <c r="N441" i="5" s="1"/>
  <c r="J441" i="5" a="1"/>
  <c r="J441" i="5" s="1"/>
  <c r="L442" i="5" l="1" a="1"/>
  <c r="L442" i="5" s="1"/>
  <c r="H442" i="5" a="1"/>
  <c r="H442" i="5" s="1"/>
  <c r="D442" i="5" a="1"/>
  <c r="D442" i="5" s="1"/>
  <c r="O442" i="5" a="1"/>
  <c r="O442" i="5" s="1"/>
  <c r="K442" i="5" a="1"/>
  <c r="K442" i="5" s="1"/>
  <c r="G442" i="5" a="1"/>
  <c r="G442" i="5" s="1"/>
  <c r="B442" i="5" a="1"/>
  <c r="B442" i="5" s="1"/>
  <c r="N442" i="5" a="1"/>
  <c r="N442" i="5" s="1"/>
  <c r="J442" i="5" a="1"/>
  <c r="J442" i="5" s="1"/>
  <c r="F442" i="5" a="1"/>
  <c r="F442" i="5" s="1"/>
  <c r="Q443" i="5"/>
  <c r="M442" i="5" a="1"/>
  <c r="M442" i="5" s="1"/>
  <c r="I442" i="5" a="1"/>
  <c r="I442" i="5" s="1"/>
  <c r="E442" i="5" a="1"/>
  <c r="E442" i="5" s="1"/>
  <c r="N443" i="5" l="1" a="1"/>
  <c r="N443" i="5" s="1"/>
  <c r="J443" i="5" a="1"/>
  <c r="J443" i="5" s="1"/>
  <c r="F443" i="5" a="1"/>
  <c r="F443" i="5" s="1"/>
  <c r="Q444" i="5"/>
  <c r="M443" i="5" a="1"/>
  <c r="M443" i="5" s="1"/>
  <c r="I443" i="5" a="1"/>
  <c r="I443" i="5" s="1"/>
  <c r="E443" i="5" a="1"/>
  <c r="E443" i="5" s="1"/>
  <c r="L443" i="5" a="1"/>
  <c r="L443" i="5" s="1"/>
  <c r="H443" i="5" a="1"/>
  <c r="H443" i="5" s="1"/>
  <c r="D443" i="5" a="1"/>
  <c r="D443" i="5" s="1"/>
  <c r="K443" i="5" a="1"/>
  <c r="K443" i="5" s="1"/>
  <c r="G443" i="5" a="1"/>
  <c r="G443" i="5" s="1"/>
  <c r="B443" i="5" a="1"/>
  <c r="B443" i="5" s="1"/>
  <c r="O443" i="5" a="1"/>
  <c r="O443" i="5" s="1"/>
  <c r="Q445" i="5" l="1"/>
  <c r="M444" i="5" a="1"/>
  <c r="M444" i="5" s="1"/>
  <c r="I444" i="5" a="1"/>
  <c r="I444" i="5" s="1"/>
  <c r="E444" i="5" a="1"/>
  <c r="E444" i="5" s="1"/>
  <c r="L444" i="5" a="1"/>
  <c r="L444" i="5" s="1"/>
  <c r="H444" i="5" a="1"/>
  <c r="H444" i="5" s="1"/>
  <c r="D444" i="5" a="1"/>
  <c r="D444" i="5" s="1"/>
  <c r="O444" i="5" a="1"/>
  <c r="O444" i="5" s="1"/>
  <c r="K444" i="5" a="1"/>
  <c r="K444" i="5" s="1"/>
  <c r="G444" i="5" a="1"/>
  <c r="G444" i="5" s="1"/>
  <c r="B444" i="5" a="1"/>
  <c r="B444" i="5" s="1"/>
  <c r="N444" i="5" a="1"/>
  <c r="N444" i="5" s="1"/>
  <c r="J444" i="5" a="1"/>
  <c r="J444" i="5" s="1"/>
  <c r="F444" i="5" a="1"/>
  <c r="F444" i="5" s="1"/>
  <c r="O445" i="5" l="1" a="1"/>
  <c r="O445" i="5" s="1"/>
  <c r="K445" i="5" a="1"/>
  <c r="K445" i="5" s="1"/>
  <c r="G445" i="5" a="1"/>
  <c r="G445" i="5" s="1"/>
  <c r="B445" i="5" a="1"/>
  <c r="B445" i="5" s="1"/>
  <c r="N445" i="5" a="1"/>
  <c r="N445" i="5" s="1"/>
  <c r="J445" i="5" a="1"/>
  <c r="J445" i="5" s="1"/>
  <c r="F445" i="5" a="1"/>
  <c r="F445" i="5" s="1"/>
  <c r="Q446" i="5"/>
  <c r="M445" i="5" a="1"/>
  <c r="M445" i="5" s="1"/>
  <c r="I445" i="5" a="1"/>
  <c r="I445" i="5" s="1"/>
  <c r="E445" i="5" a="1"/>
  <c r="E445" i="5" s="1"/>
  <c r="L445" i="5" a="1"/>
  <c r="L445" i="5" s="1"/>
  <c r="H445" i="5" a="1"/>
  <c r="H445" i="5" s="1"/>
  <c r="D445" i="5" a="1"/>
  <c r="D445" i="5" s="1"/>
  <c r="N446" i="5" l="1" a="1"/>
  <c r="N446" i="5" s="1"/>
  <c r="J446" i="5" a="1"/>
  <c r="J446" i="5" s="1"/>
  <c r="F446" i="5" a="1"/>
  <c r="F446" i="5" s="1"/>
  <c r="Q447" i="5"/>
  <c r="M446" i="5" a="1"/>
  <c r="M446" i="5" s="1"/>
  <c r="I446" i="5" a="1"/>
  <c r="I446" i="5" s="1"/>
  <c r="E446" i="5" a="1"/>
  <c r="E446" i="5" s="1"/>
  <c r="L446" i="5" a="1"/>
  <c r="L446" i="5" s="1"/>
  <c r="H446" i="5" a="1"/>
  <c r="H446" i="5" s="1"/>
  <c r="D446" i="5" a="1"/>
  <c r="D446" i="5" s="1"/>
  <c r="O446" i="5" a="1"/>
  <c r="O446" i="5" s="1"/>
  <c r="K446" i="5" a="1"/>
  <c r="K446" i="5" s="1"/>
  <c r="G446" i="5" a="1"/>
  <c r="G446" i="5" s="1"/>
  <c r="B446" i="5" a="1"/>
  <c r="B446" i="5" s="1"/>
  <c r="L447" i="5" l="1" a="1"/>
  <c r="L447" i="5" s="1"/>
  <c r="H447" i="5" a="1"/>
  <c r="H447" i="5" s="1"/>
  <c r="D447" i="5" a="1"/>
  <c r="D447" i="5" s="1"/>
  <c r="O447" i="5" a="1"/>
  <c r="O447" i="5" s="1"/>
  <c r="K447" i="5" a="1"/>
  <c r="K447" i="5" s="1"/>
  <c r="G447" i="5" a="1"/>
  <c r="G447" i="5" s="1"/>
  <c r="B447" i="5" a="1"/>
  <c r="B447" i="5" s="1"/>
  <c r="N447" i="5" a="1"/>
  <c r="N447" i="5" s="1"/>
  <c r="J447" i="5" a="1"/>
  <c r="J447" i="5" s="1"/>
  <c r="F447" i="5" a="1"/>
  <c r="F447" i="5" s="1"/>
  <c r="M447" i="5" a="1"/>
  <c r="M447" i="5" s="1"/>
  <c r="I447" i="5" a="1"/>
  <c r="I447" i="5" s="1"/>
  <c r="E447" i="5" a="1"/>
  <c r="E447" i="5" s="1"/>
  <c r="Q448" i="5"/>
  <c r="O448" i="5" l="1" a="1"/>
  <c r="O448" i="5" s="1"/>
  <c r="K448" i="5" a="1"/>
  <c r="K448" i="5" s="1"/>
  <c r="G448" i="5" a="1"/>
  <c r="G448" i="5" s="1"/>
  <c r="B448" i="5" a="1"/>
  <c r="B448" i="5" s="1"/>
  <c r="N448" i="5" a="1"/>
  <c r="N448" i="5" s="1"/>
  <c r="J448" i="5" a="1"/>
  <c r="J448" i="5" s="1"/>
  <c r="F448" i="5" a="1"/>
  <c r="F448" i="5" s="1"/>
  <c r="Q449" i="5"/>
  <c r="M448" i="5" a="1"/>
  <c r="M448" i="5" s="1"/>
  <c r="I448" i="5" a="1"/>
  <c r="I448" i="5" s="1"/>
  <c r="E448" i="5" a="1"/>
  <c r="E448" i="5" s="1"/>
  <c r="L448" i="5" a="1"/>
  <c r="L448" i="5" s="1"/>
  <c r="H448" i="5" a="1"/>
  <c r="H448" i="5" s="1"/>
  <c r="D448" i="5" a="1"/>
  <c r="D448" i="5" s="1"/>
  <c r="Q450" i="5" l="1"/>
  <c r="M449" i="5" a="1"/>
  <c r="M449" i="5" s="1"/>
  <c r="I449" i="5" a="1"/>
  <c r="I449" i="5" s="1"/>
  <c r="E449" i="5" a="1"/>
  <c r="E449" i="5" s="1"/>
  <c r="L449" i="5" a="1"/>
  <c r="L449" i="5" s="1"/>
  <c r="H449" i="5" a="1"/>
  <c r="H449" i="5" s="1"/>
  <c r="D449" i="5" a="1"/>
  <c r="D449" i="5" s="1"/>
  <c r="O449" i="5" a="1"/>
  <c r="O449" i="5" s="1"/>
  <c r="K449" i="5" a="1"/>
  <c r="K449" i="5" s="1"/>
  <c r="G449" i="5" a="1"/>
  <c r="G449" i="5" s="1"/>
  <c r="B449" i="5" a="1"/>
  <c r="B449" i="5" s="1"/>
  <c r="N449" i="5" a="1"/>
  <c r="N449" i="5" s="1"/>
  <c r="F449" i="5" a="1"/>
  <c r="F449" i="5" s="1"/>
  <c r="J449" i="5" a="1"/>
  <c r="J449" i="5" s="1"/>
  <c r="L450" i="5" l="1" a="1"/>
  <c r="L450" i="5" s="1"/>
  <c r="H450" i="5" a="1"/>
  <c r="H450" i="5" s="1"/>
  <c r="D450" i="5" a="1"/>
  <c r="D450" i="5" s="1"/>
  <c r="O450" i="5" a="1"/>
  <c r="O450" i="5" s="1"/>
  <c r="K450" i="5" a="1"/>
  <c r="K450" i="5" s="1"/>
  <c r="G450" i="5" a="1"/>
  <c r="G450" i="5" s="1"/>
  <c r="B450" i="5" a="1"/>
  <c r="B450" i="5" s="1"/>
  <c r="N450" i="5" a="1"/>
  <c r="N450" i="5" s="1"/>
  <c r="J450" i="5" a="1"/>
  <c r="J450" i="5" s="1"/>
  <c r="F450" i="5" a="1"/>
  <c r="F450" i="5" s="1"/>
  <c r="Q451" i="5"/>
  <c r="M450" i="5" a="1"/>
  <c r="M450" i="5" s="1"/>
  <c r="I450" i="5" a="1"/>
  <c r="I450" i="5" s="1"/>
  <c r="E450" i="5" a="1"/>
  <c r="E450" i="5" s="1"/>
  <c r="N451" i="5" l="1" a="1"/>
  <c r="N451" i="5" s="1"/>
  <c r="J451" i="5" a="1"/>
  <c r="J451" i="5" s="1"/>
  <c r="F451" i="5" a="1"/>
  <c r="F451" i="5" s="1"/>
  <c r="Q452" i="5"/>
  <c r="M451" i="5" a="1"/>
  <c r="M451" i="5" s="1"/>
  <c r="I451" i="5" a="1"/>
  <c r="I451" i="5" s="1"/>
  <c r="E451" i="5" a="1"/>
  <c r="E451" i="5" s="1"/>
  <c r="L451" i="5" a="1"/>
  <c r="L451" i="5" s="1"/>
  <c r="H451" i="5" a="1"/>
  <c r="H451" i="5" s="1"/>
  <c r="D451" i="5" a="1"/>
  <c r="D451" i="5" s="1"/>
  <c r="K451" i="5" a="1"/>
  <c r="K451" i="5" s="1"/>
  <c r="O451" i="5" a="1"/>
  <c r="O451" i="5" s="1"/>
  <c r="G451" i="5" a="1"/>
  <c r="G451" i="5" s="1"/>
  <c r="B451" i="5" a="1"/>
  <c r="B451" i="5" s="1"/>
  <c r="M452" i="5" l="1" a="1"/>
  <c r="M452" i="5" s="1"/>
  <c r="I452" i="5" a="1"/>
  <c r="I452" i="5" s="1"/>
  <c r="E452" i="5" a="1"/>
  <c r="E452" i="5" s="1"/>
  <c r="L452" i="5" a="1"/>
  <c r="L452" i="5" s="1"/>
  <c r="H452" i="5" a="1"/>
  <c r="H452" i="5" s="1"/>
  <c r="D452" i="5" a="1"/>
  <c r="D452" i="5" s="1"/>
  <c r="Q453" i="5"/>
  <c r="O452" i="5" a="1"/>
  <c r="O452" i="5" s="1"/>
  <c r="K452" i="5" a="1"/>
  <c r="K452" i="5" s="1"/>
  <c r="G452" i="5" a="1"/>
  <c r="G452" i="5" s="1"/>
  <c r="B452" i="5" a="1"/>
  <c r="B452" i="5" s="1"/>
  <c r="N452" i="5" a="1"/>
  <c r="N452" i="5" s="1"/>
  <c r="J452" i="5" a="1"/>
  <c r="J452" i="5" s="1"/>
  <c r="F452" i="5" a="1"/>
  <c r="F452" i="5" s="1"/>
  <c r="O453" i="5" l="1" a="1"/>
  <c r="O453" i="5" s="1"/>
  <c r="N453" i="5" a="1"/>
  <c r="N453" i="5" s="1"/>
  <c r="Q454" i="5"/>
  <c r="M453" i="5" a="1"/>
  <c r="M453" i="5" s="1"/>
  <c r="K453" i="5" a="1"/>
  <c r="K453" i="5" s="1"/>
  <c r="G453" i="5" a="1"/>
  <c r="G453" i="5" s="1"/>
  <c r="B453" i="5" a="1"/>
  <c r="B453" i="5" s="1"/>
  <c r="J453" i="5" a="1"/>
  <c r="J453" i="5" s="1"/>
  <c r="F453" i="5" a="1"/>
  <c r="F453" i="5" s="1"/>
  <c r="I453" i="5" a="1"/>
  <c r="I453" i="5" s="1"/>
  <c r="E453" i="5" a="1"/>
  <c r="E453" i="5" s="1"/>
  <c r="D453" i="5" a="1"/>
  <c r="D453" i="5" s="1"/>
  <c r="L453" i="5" a="1"/>
  <c r="L453" i="5" s="1"/>
  <c r="H453" i="5" a="1"/>
  <c r="H453" i="5" s="1"/>
  <c r="Q455" i="5" l="1"/>
  <c r="M454" i="5" a="1"/>
  <c r="M454" i="5" s="1"/>
  <c r="I454" i="5" a="1"/>
  <c r="I454" i="5" s="1"/>
  <c r="E454" i="5" a="1"/>
  <c r="E454" i="5" s="1"/>
  <c r="L454" i="5" a="1"/>
  <c r="L454" i="5" s="1"/>
  <c r="H454" i="5" a="1"/>
  <c r="H454" i="5" s="1"/>
  <c r="D454" i="5" a="1"/>
  <c r="D454" i="5" s="1"/>
  <c r="O454" i="5" a="1"/>
  <c r="O454" i="5" s="1"/>
  <c r="K454" i="5" a="1"/>
  <c r="K454" i="5" s="1"/>
  <c r="G454" i="5" a="1"/>
  <c r="G454" i="5" s="1"/>
  <c r="B454" i="5" a="1"/>
  <c r="B454" i="5" s="1"/>
  <c r="J454" i="5" a="1"/>
  <c r="J454" i="5" s="1"/>
  <c r="F454" i="5" a="1"/>
  <c r="F454" i="5" s="1"/>
  <c r="N454" i="5" a="1"/>
  <c r="N454" i="5" s="1"/>
  <c r="L455" i="5" l="1" a="1"/>
  <c r="L455" i="5" s="1"/>
  <c r="H455" i="5" a="1"/>
  <c r="H455" i="5" s="1"/>
  <c r="D455" i="5" a="1"/>
  <c r="D455" i="5" s="1"/>
  <c r="O455" i="5" a="1"/>
  <c r="O455" i="5" s="1"/>
  <c r="K455" i="5" a="1"/>
  <c r="K455" i="5" s="1"/>
  <c r="G455" i="5" a="1"/>
  <c r="G455" i="5" s="1"/>
  <c r="B455" i="5" a="1"/>
  <c r="B455" i="5" s="1"/>
  <c r="N455" i="5" a="1"/>
  <c r="N455" i="5" s="1"/>
  <c r="J455" i="5" a="1"/>
  <c r="J455" i="5" s="1"/>
  <c r="F455" i="5" a="1"/>
  <c r="F455" i="5" s="1"/>
  <c r="I455" i="5" a="1"/>
  <c r="I455" i="5" s="1"/>
  <c r="E455" i="5" a="1"/>
  <c r="E455" i="5" s="1"/>
  <c r="Q456" i="5"/>
  <c r="M455" i="5" a="1"/>
  <c r="M455" i="5" s="1"/>
  <c r="N456" i="5" l="1" a="1"/>
  <c r="N456" i="5" s="1"/>
  <c r="J456" i="5" a="1"/>
  <c r="J456" i="5" s="1"/>
  <c r="F456" i="5" a="1"/>
  <c r="F456" i="5" s="1"/>
  <c r="Q457" i="5"/>
  <c r="M456" i="5" a="1"/>
  <c r="M456" i="5" s="1"/>
  <c r="I456" i="5" a="1"/>
  <c r="I456" i="5" s="1"/>
  <c r="E456" i="5" a="1"/>
  <c r="E456" i="5" s="1"/>
  <c r="L456" i="5" a="1"/>
  <c r="L456" i="5" s="1"/>
  <c r="H456" i="5" a="1"/>
  <c r="H456" i="5" s="1"/>
  <c r="D456" i="5" a="1"/>
  <c r="D456" i="5" s="1"/>
  <c r="O456" i="5" a="1"/>
  <c r="O456" i="5" s="1"/>
  <c r="K456" i="5" a="1"/>
  <c r="K456" i="5" s="1"/>
  <c r="G456" i="5" a="1"/>
  <c r="G456" i="5" s="1"/>
  <c r="B456" i="5" a="1"/>
  <c r="B456" i="5" s="1"/>
  <c r="Q458" i="5" l="1"/>
  <c r="M457" i="5" a="1"/>
  <c r="M457" i="5" s="1"/>
  <c r="I457" i="5" a="1"/>
  <c r="I457" i="5" s="1"/>
  <c r="E457" i="5" a="1"/>
  <c r="E457" i="5" s="1"/>
  <c r="L457" i="5" a="1"/>
  <c r="L457" i="5" s="1"/>
  <c r="H457" i="5" a="1"/>
  <c r="H457" i="5" s="1"/>
  <c r="D457" i="5" a="1"/>
  <c r="D457" i="5" s="1"/>
  <c r="O457" i="5" a="1"/>
  <c r="O457" i="5" s="1"/>
  <c r="K457" i="5" a="1"/>
  <c r="K457" i="5" s="1"/>
  <c r="G457" i="5" a="1"/>
  <c r="G457" i="5" s="1"/>
  <c r="B457" i="5" a="1"/>
  <c r="B457" i="5" s="1"/>
  <c r="N457" i="5" a="1"/>
  <c r="N457" i="5" s="1"/>
  <c r="J457" i="5" a="1"/>
  <c r="J457" i="5" s="1"/>
  <c r="F457" i="5" a="1"/>
  <c r="F457" i="5" s="1"/>
  <c r="O458" i="5" l="1" a="1"/>
  <c r="O458" i="5" s="1"/>
  <c r="K458" i="5" a="1"/>
  <c r="K458" i="5" s="1"/>
  <c r="G458" i="5" a="1"/>
  <c r="G458" i="5" s="1"/>
  <c r="B458" i="5" a="1"/>
  <c r="B458" i="5" s="1"/>
  <c r="N458" i="5" a="1"/>
  <c r="N458" i="5" s="1"/>
  <c r="J458" i="5" a="1"/>
  <c r="J458" i="5" s="1"/>
  <c r="F458" i="5" a="1"/>
  <c r="F458" i="5" s="1"/>
  <c r="Q459" i="5"/>
  <c r="M458" i="5" a="1"/>
  <c r="M458" i="5" s="1"/>
  <c r="I458" i="5" a="1"/>
  <c r="I458" i="5" s="1"/>
  <c r="E458" i="5" a="1"/>
  <c r="E458" i="5" s="1"/>
  <c r="D458" i="5" a="1"/>
  <c r="D458" i="5" s="1"/>
  <c r="L458" i="5" a="1"/>
  <c r="L458" i="5" s="1"/>
  <c r="H458" i="5" a="1"/>
  <c r="H458" i="5" s="1"/>
  <c r="N459" i="5" l="1" a="1"/>
  <c r="N459" i="5" s="1"/>
  <c r="J459" i="5" a="1"/>
  <c r="J459" i="5" s="1"/>
  <c r="F459" i="5" a="1"/>
  <c r="F459" i="5" s="1"/>
  <c r="Q460" i="5"/>
  <c r="M459" i="5" a="1"/>
  <c r="M459" i="5" s="1"/>
  <c r="I459" i="5" a="1"/>
  <c r="I459" i="5" s="1"/>
  <c r="E459" i="5" a="1"/>
  <c r="E459" i="5" s="1"/>
  <c r="L459" i="5" a="1"/>
  <c r="L459" i="5" s="1"/>
  <c r="H459" i="5" a="1"/>
  <c r="H459" i="5" s="1"/>
  <c r="D459" i="5" a="1"/>
  <c r="D459" i="5" s="1"/>
  <c r="B459" i="5" a="1"/>
  <c r="B459" i="5" s="1"/>
  <c r="O459" i="5" a="1"/>
  <c r="O459" i="5" s="1"/>
  <c r="K459" i="5" a="1"/>
  <c r="K459" i="5" s="1"/>
  <c r="G459" i="5" a="1"/>
  <c r="G459" i="5" s="1"/>
  <c r="L460" i="5" l="1" a="1"/>
  <c r="L460" i="5" s="1"/>
  <c r="H460" i="5" a="1"/>
  <c r="H460" i="5" s="1"/>
  <c r="D460" i="5" a="1"/>
  <c r="D460" i="5" s="1"/>
  <c r="O460" i="5" a="1"/>
  <c r="O460" i="5" s="1"/>
  <c r="K460" i="5" a="1"/>
  <c r="K460" i="5" s="1"/>
  <c r="G460" i="5" a="1"/>
  <c r="G460" i="5" s="1"/>
  <c r="B460" i="5" a="1"/>
  <c r="B460" i="5" s="1"/>
  <c r="N460" i="5" a="1"/>
  <c r="N460" i="5" s="1"/>
  <c r="J460" i="5" a="1"/>
  <c r="J460" i="5" s="1"/>
  <c r="F460" i="5" a="1"/>
  <c r="F460" i="5" s="1"/>
  <c r="I460" i="5" a="1"/>
  <c r="I460" i="5" s="1"/>
  <c r="E460" i="5" a="1"/>
  <c r="E460" i="5" s="1"/>
  <c r="Q461" i="5"/>
  <c r="M460" i="5" a="1"/>
  <c r="M460" i="5" s="1"/>
  <c r="O461" i="5" l="1" a="1"/>
  <c r="O461" i="5" s="1"/>
  <c r="K461" i="5" a="1"/>
  <c r="K461" i="5" s="1"/>
  <c r="G461" i="5" a="1"/>
  <c r="G461" i="5" s="1"/>
  <c r="B461" i="5" a="1"/>
  <c r="B461" i="5" s="1"/>
  <c r="N461" i="5" a="1"/>
  <c r="N461" i="5" s="1"/>
  <c r="J461" i="5" a="1"/>
  <c r="J461" i="5" s="1"/>
  <c r="F461" i="5" a="1"/>
  <c r="F461" i="5" s="1"/>
  <c r="Q462" i="5"/>
  <c r="M461" i="5" a="1"/>
  <c r="M461" i="5" s="1"/>
  <c r="I461" i="5" a="1"/>
  <c r="I461" i="5" s="1"/>
  <c r="E461" i="5" a="1"/>
  <c r="E461" i="5" s="1"/>
  <c r="H461" i="5" a="1"/>
  <c r="H461" i="5" s="1"/>
  <c r="D461" i="5" a="1"/>
  <c r="D461" i="5" s="1"/>
  <c r="L461" i="5" a="1"/>
  <c r="L461" i="5" s="1"/>
  <c r="Q463" i="5" l="1"/>
  <c r="M462" i="5" a="1"/>
  <c r="M462" i="5" s="1"/>
  <c r="I462" i="5" a="1"/>
  <c r="I462" i="5" s="1"/>
  <c r="E462" i="5" a="1"/>
  <c r="E462" i="5" s="1"/>
  <c r="L462" i="5" a="1"/>
  <c r="L462" i="5" s="1"/>
  <c r="H462" i="5" a="1"/>
  <c r="H462" i="5" s="1"/>
  <c r="D462" i="5" a="1"/>
  <c r="D462" i="5" s="1"/>
  <c r="O462" i="5" a="1"/>
  <c r="O462" i="5" s="1"/>
  <c r="K462" i="5" a="1"/>
  <c r="K462" i="5" s="1"/>
  <c r="G462" i="5" a="1"/>
  <c r="G462" i="5" s="1"/>
  <c r="B462" i="5" a="1"/>
  <c r="B462" i="5" s="1"/>
  <c r="N462" i="5" a="1"/>
  <c r="N462" i="5" s="1"/>
  <c r="J462" i="5" a="1"/>
  <c r="J462" i="5" s="1"/>
  <c r="F462" i="5" a="1"/>
  <c r="F462" i="5" s="1"/>
  <c r="L463" i="5" l="1" a="1"/>
  <c r="L463" i="5" s="1"/>
  <c r="H463" i="5" a="1"/>
  <c r="H463" i="5" s="1"/>
  <c r="D463" i="5" a="1"/>
  <c r="D463" i="5" s="1"/>
  <c r="O463" i="5" a="1"/>
  <c r="O463" i="5" s="1"/>
  <c r="K463" i="5" a="1"/>
  <c r="K463" i="5" s="1"/>
  <c r="G463" i="5" a="1"/>
  <c r="G463" i="5" s="1"/>
  <c r="B463" i="5" a="1"/>
  <c r="B463" i="5" s="1"/>
  <c r="N463" i="5" a="1"/>
  <c r="N463" i="5" s="1"/>
  <c r="J463" i="5" a="1"/>
  <c r="J463" i="5" s="1"/>
  <c r="F463" i="5" a="1"/>
  <c r="F463" i="5" s="1"/>
  <c r="Q464" i="5"/>
  <c r="M463" i="5" a="1"/>
  <c r="M463" i="5" s="1"/>
  <c r="I463" i="5" a="1"/>
  <c r="I463" i="5" s="1"/>
  <c r="E463" i="5" a="1"/>
  <c r="E463" i="5" s="1"/>
  <c r="N464" i="5" l="1" a="1"/>
  <c r="N464" i="5" s="1"/>
  <c r="J464" i="5" a="1"/>
  <c r="J464" i="5" s="1"/>
  <c r="F464" i="5" a="1"/>
  <c r="F464" i="5" s="1"/>
  <c r="Q465" i="5"/>
  <c r="M464" i="5" a="1"/>
  <c r="M464" i="5" s="1"/>
  <c r="I464" i="5" a="1"/>
  <c r="I464" i="5" s="1"/>
  <c r="E464" i="5" a="1"/>
  <c r="E464" i="5" s="1"/>
  <c r="L464" i="5" a="1"/>
  <c r="L464" i="5" s="1"/>
  <c r="H464" i="5" a="1"/>
  <c r="H464" i="5" s="1"/>
  <c r="D464" i="5" a="1"/>
  <c r="D464" i="5" s="1"/>
  <c r="B464" i="5" a="1"/>
  <c r="B464" i="5" s="1"/>
  <c r="O464" i="5" a="1"/>
  <c r="O464" i="5" s="1"/>
  <c r="K464" i="5" a="1"/>
  <c r="K464" i="5" s="1"/>
  <c r="G464" i="5" a="1"/>
  <c r="G464" i="5" s="1"/>
  <c r="Q466" i="5" l="1"/>
  <c r="M465" i="5" a="1"/>
  <c r="M465" i="5" s="1"/>
  <c r="I465" i="5" a="1"/>
  <c r="I465" i="5" s="1"/>
  <c r="E465" i="5" a="1"/>
  <c r="E465" i="5" s="1"/>
  <c r="L465" i="5" a="1"/>
  <c r="L465" i="5" s="1"/>
  <c r="H465" i="5" a="1"/>
  <c r="H465" i="5" s="1"/>
  <c r="D465" i="5" a="1"/>
  <c r="D465" i="5" s="1"/>
  <c r="O465" i="5" a="1"/>
  <c r="O465" i="5" s="1"/>
  <c r="K465" i="5" a="1"/>
  <c r="K465" i="5" s="1"/>
  <c r="G465" i="5" a="1"/>
  <c r="G465" i="5" s="1"/>
  <c r="B465" i="5" a="1"/>
  <c r="B465" i="5" s="1"/>
  <c r="N465" i="5" a="1"/>
  <c r="N465" i="5" s="1"/>
  <c r="J465" i="5" a="1"/>
  <c r="J465" i="5" s="1"/>
  <c r="F465" i="5" a="1"/>
  <c r="F465" i="5" s="1"/>
  <c r="O466" i="5" l="1" a="1"/>
  <c r="O466" i="5" s="1"/>
  <c r="K466" i="5" a="1"/>
  <c r="K466" i="5" s="1"/>
  <c r="G466" i="5" a="1"/>
  <c r="G466" i="5" s="1"/>
  <c r="B466" i="5" a="1"/>
  <c r="B466" i="5" s="1"/>
  <c r="N466" i="5" a="1"/>
  <c r="N466" i="5" s="1"/>
  <c r="J466" i="5" a="1"/>
  <c r="J466" i="5" s="1"/>
  <c r="F466" i="5" a="1"/>
  <c r="F466" i="5" s="1"/>
  <c r="Q467" i="5"/>
  <c r="M466" i="5" a="1"/>
  <c r="M466" i="5" s="1"/>
  <c r="I466" i="5" a="1"/>
  <c r="I466" i="5" s="1"/>
  <c r="E466" i="5" a="1"/>
  <c r="E466" i="5" s="1"/>
  <c r="H466" i="5" a="1"/>
  <c r="H466" i="5" s="1"/>
  <c r="D466" i="5" a="1"/>
  <c r="D466" i="5" s="1"/>
  <c r="L466" i="5" a="1"/>
  <c r="L466" i="5" s="1"/>
  <c r="N467" i="5" l="1" a="1"/>
  <c r="N467" i="5" s="1"/>
  <c r="J467" i="5" a="1"/>
  <c r="J467" i="5" s="1"/>
  <c r="F467" i="5" a="1"/>
  <c r="F467" i="5" s="1"/>
  <c r="Q468" i="5"/>
  <c r="M467" i="5" a="1"/>
  <c r="M467" i="5" s="1"/>
  <c r="I467" i="5" a="1"/>
  <c r="I467" i="5" s="1"/>
  <c r="E467" i="5" a="1"/>
  <c r="E467" i="5" s="1"/>
  <c r="L467" i="5" a="1"/>
  <c r="L467" i="5" s="1"/>
  <c r="H467" i="5" a="1"/>
  <c r="H467" i="5" s="1"/>
  <c r="D467" i="5" a="1"/>
  <c r="D467" i="5" s="1"/>
  <c r="G467" i="5" a="1"/>
  <c r="G467" i="5" s="1"/>
  <c r="B467" i="5" a="1"/>
  <c r="B467" i="5" s="1"/>
  <c r="O467" i="5" a="1"/>
  <c r="O467" i="5" s="1"/>
  <c r="K467" i="5" a="1"/>
  <c r="K467" i="5" s="1"/>
  <c r="L468" i="5" l="1" a="1"/>
  <c r="L468" i="5" s="1"/>
  <c r="H468" i="5" a="1"/>
  <c r="H468" i="5" s="1"/>
  <c r="D468" i="5" a="1"/>
  <c r="D468" i="5" s="1"/>
  <c r="O468" i="5" a="1"/>
  <c r="O468" i="5" s="1"/>
  <c r="K468" i="5" a="1"/>
  <c r="K468" i="5" s="1"/>
  <c r="G468" i="5" a="1"/>
  <c r="G468" i="5" s="1"/>
  <c r="B468" i="5" a="1"/>
  <c r="B468" i="5" s="1"/>
  <c r="N468" i="5" a="1"/>
  <c r="N468" i="5" s="1"/>
  <c r="J468" i="5" a="1"/>
  <c r="J468" i="5" s="1"/>
  <c r="F468" i="5" a="1"/>
  <c r="F468" i="5" s="1"/>
  <c r="Q469" i="5"/>
  <c r="M468" i="5" a="1"/>
  <c r="M468" i="5" s="1"/>
  <c r="I468" i="5" a="1"/>
  <c r="I468" i="5" s="1"/>
  <c r="E468" i="5" a="1"/>
  <c r="E468" i="5" s="1"/>
  <c r="O469" i="5" l="1" a="1"/>
  <c r="O469" i="5" s="1"/>
  <c r="K469" i="5" a="1"/>
  <c r="K469" i="5" s="1"/>
  <c r="G469" i="5" a="1"/>
  <c r="G469" i="5" s="1"/>
  <c r="B469" i="5" a="1"/>
  <c r="B469" i="5" s="1"/>
  <c r="N469" i="5" a="1"/>
  <c r="N469" i="5" s="1"/>
  <c r="J469" i="5" a="1"/>
  <c r="J469" i="5" s="1"/>
  <c r="F469" i="5" a="1"/>
  <c r="F469" i="5" s="1"/>
  <c r="Q470" i="5"/>
  <c r="M469" i="5" a="1"/>
  <c r="M469" i="5" s="1"/>
  <c r="I469" i="5" a="1"/>
  <c r="I469" i="5" s="1"/>
  <c r="E469" i="5" a="1"/>
  <c r="E469" i="5" s="1"/>
  <c r="L469" i="5" a="1"/>
  <c r="L469" i="5" s="1"/>
  <c r="H469" i="5" a="1"/>
  <c r="H469" i="5" s="1"/>
  <c r="D469" i="5" a="1"/>
  <c r="D469" i="5" s="1"/>
  <c r="Q471" i="5" l="1"/>
  <c r="M470" i="5" a="1"/>
  <c r="M470" i="5" s="1"/>
  <c r="I470" i="5" a="1"/>
  <c r="I470" i="5" s="1"/>
  <c r="E470" i="5" a="1"/>
  <c r="E470" i="5" s="1"/>
  <c r="L470" i="5" a="1"/>
  <c r="L470" i="5" s="1"/>
  <c r="H470" i="5" a="1"/>
  <c r="H470" i="5" s="1"/>
  <c r="D470" i="5" a="1"/>
  <c r="D470" i="5" s="1"/>
  <c r="O470" i="5" a="1"/>
  <c r="O470" i="5" s="1"/>
  <c r="K470" i="5" a="1"/>
  <c r="K470" i="5" s="1"/>
  <c r="G470" i="5" a="1"/>
  <c r="G470" i="5" s="1"/>
  <c r="B470" i="5" a="1"/>
  <c r="B470" i="5" s="1"/>
  <c r="N470" i="5" a="1"/>
  <c r="N470" i="5" s="1"/>
  <c r="J470" i="5" a="1"/>
  <c r="J470" i="5" s="1"/>
  <c r="F470" i="5" a="1"/>
  <c r="F470" i="5" s="1"/>
  <c r="L471" i="5" l="1" a="1"/>
  <c r="L471" i="5" s="1"/>
  <c r="H471" i="5" a="1"/>
  <c r="H471" i="5" s="1"/>
  <c r="D471" i="5" a="1"/>
  <c r="D471" i="5" s="1"/>
  <c r="O471" i="5" a="1"/>
  <c r="O471" i="5" s="1"/>
  <c r="K471" i="5" a="1"/>
  <c r="K471" i="5" s="1"/>
  <c r="G471" i="5" a="1"/>
  <c r="G471" i="5" s="1"/>
  <c r="B471" i="5" a="1"/>
  <c r="B471" i="5" s="1"/>
  <c r="N471" i="5" a="1"/>
  <c r="N471" i="5" s="1"/>
  <c r="J471" i="5" a="1"/>
  <c r="J471" i="5" s="1"/>
  <c r="F471" i="5" a="1"/>
  <c r="F471" i="5" s="1"/>
  <c r="Q472" i="5"/>
  <c r="M471" i="5" a="1"/>
  <c r="M471" i="5" s="1"/>
  <c r="I471" i="5" a="1"/>
  <c r="I471" i="5" s="1"/>
  <c r="E471" i="5" a="1"/>
  <c r="E471" i="5" s="1"/>
  <c r="N472" i="5" l="1" a="1"/>
  <c r="N472" i="5" s="1"/>
  <c r="J472" i="5" a="1"/>
  <c r="J472" i="5" s="1"/>
  <c r="F472" i="5" a="1"/>
  <c r="F472" i="5" s="1"/>
  <c r="M472" i="5" a="1"/>
  <c r="M472" i="5" s="1"/>
  <c r="I472" i="5" a="1"/>
  <c r="I472" i="5" s="1"/>
  <c r="E472" i="5" a="1"/>
  <c r="E472" i="5" s="1"/>
  <c r="L472" i="5" a="1"/>
  <c r="L472" i="5" s="1"/>
  <c r="H472" i="5" a="1"/>
  <c r="H472" i="5" s="1"/>
  <c r="D472" i="5" a="1"/>
  <c r="D472" i="5" s="1"/>
  <c r="Q473" i="5"/>
  <c r="G472" i="5" a="1"/>
  <c r="G472" i="5" s="1"/>
  <c r="B472" i="5" a="1"/>
  <c r="B472" i="5" s="1"/>
  <c r="O472" i="5" a="1"/>
  <c r="O472" i="5" s="1"/>
  <c r="K472" i="5" a="1"/>
  <c r="K472" i="5" s="1"/>
  <c r="N473" i="5" l="1" a="1"/>
  <c r="N473" i="5" s="1"/>
  <c r="J473" i="5" a="1"/>
  <c r="J473" i="5" s="1"/>
  <c r="Q474" i="5"/>
  <c r="M473" i="5" a="1"/>
  <c r="M473" i="5" s="1"/>
  <c r="I473" i="5" a="1"/>
  <c r="I473" i="5" s="1"/>
  <c r="E473" i="5" a="1"/>
  <c r="E473" i="5" s="1"/>
  <c r="L473" i="5" a="1"/>
  <c r="L473" i="5" s="1"/>
  <c r="H473" i="5" a="1"/>
  <c r="H473" i="5" s="1"/>
  <c r="O473" i="5" a="1"/>
  <c r="O473" i="5" s="1"/>
  <c r="K473" i="5" a="1"/>
  <c r="K473" i="5" s="1"/>
  <c r="D473" i="5" a="1"/>
  <c r="D473" i="5" s="1"/>
  <c r="B473" i="5" a="1"/>
  <c r="B473" i="5" s="1"/>
  <c r="G473" i="5" a="1"/>
  <c r="G473" i="5" s="1"/>
  <c r="F473" i="5" a="1"/>
  <c r="F473" i="5" s="1"/>
  <c r="L474" i="5" l="1" a="1"/>
  <c r="L474" i="5" s="1"/>
  <c r="H474" i="5" a="1"/>
  <c r="H474" i="5" s="1"/>
  <c r="D474" i="5" a="1"/>
  <c r="D474" i="5" s="1"/>
  <c r="O474" i="5" a="1"/>
  <c r="O474" i="5" s="1"/>
  <c r="K474" i="5" a="1"/>
  <c r="K474" i="5" s="1"/>
  <c r="G474" i="5" a="1"/>
  <c r="G474" i="5" s="1"/>
  <c r="B474" i="5" a="1"/>
  <c r="B474" i="5" s="1"/>
  <c r="N474" i="5" a="1"/>
  <c r="N474" i="5" s="1"/>
  <c r="Q475" i="5"/>
  <c r="M474" i="5" a="1"/>
  <c r="M474" i="5" s="1"/>
  <c r="J474" i="5" a="1"/>
  <c r="J474" i="5" s="1"/>
  <c r="I474" i="5" a="1"/>
  <c r="I474" i="5" s="1"/>
  <c r="F474" i="5" a="1"/>
  <c r="F474" i="5" s="1"/>
  <c r="E474" i="5" a="1"/>
  <c r="E474" i="5" s="1"/>
  <c r="O475" i="5" l="1" a="1"/>
  <c r="O475" i="5" s="1"/>
  <c r="K475" i="5" a="1"/>
  <c r="K475" i="5" s="1"/>
  <c r="G475" i="5" a="1"/>
  <c r="G475" i="5" s="1"/>
  <c r="B475" i="5" a="1"/>
  <c r="B475" i="5" s="1"/>
  <c r="N475" i="5" a="1"/>
  <c r="N475" i="5" s="1"/>
  <c r="J475" i="5" a="1"/>
  <c r="J475" i="5" s="1"/>
  <c r="F475" i="5" a="1"/>
  <c r="F475" i="5" s="1"/>
  <c r="Q476" i="5"/>
  <c r="M475" i="5" a="1"/>
  <c r="M475" i="5" s="1"/>
  <c r="I475" i="5" a="1"/>
  <c r="I475" i="5" s="1"/>
  <c r="E475" i="5" a="1"/>
  <c r="E475" i="5" s="1"/>
  <c r="L475" i="5" a="1"/>
  <c r="L475" i="5" s="1"/>
  <c r="H475" i="5" a="1"/>
  <c r="H475" i="5" s="1"/>
  <c r="D475" i="5" a="1"/>
  <c r="D475" i="5" s="1"/>
  <c r="Q477" i="5" l="1"/>
  <c r="M476" i="5" a="1"/>
  <c r="M476" i="5" s="1"/>
  <c r="I476" i="5" a="1"/>
  <c r="I476" i="5" s="1"/>
  <c r="E476" i="5" a="1"/>
  <c r="E476" i="5" s="1"/>
  <c r="L476" i="5" a="1"/>
  <c r="L476" i="5" s="1"/>
  <c r="H476" i="5" a="1"/>
  <c r="H476" i="5" s="1"/>
  <c r="D476" i="5" a="1"/>
  <c r="D476" i="5" s="1"/>
  <c r="F476" i="5" a="1"/>
  <c r="F476" i="5" s="1"/>
  <c r="B476" i="5" a="1"/>
  <c r="B476" i="5" s="1"/>
  <c r="O476" i="5" a="1"/>
  <c r="O476" i="5" s="1"/>
  <c r="N476" i="5" a="1"/>
  <c r="N476" i="5" s="1"/>
  <c r="K476" i="5" a="1"/>
  <c r="K476" i="5" s="1"/>
  <c r="J476" i="5" a="1"/>
  <c r="J476" i="5" s="1"/>
  <c r="G476" i="5" a="1"/>
  <c r="G476" i="5" s="1"/>
  <c r="L477" i="5" l="1" a="1"/>
  <c r="L477" i="5" s="1"/>
  <c r="H477" i="5" a="1"/>
  <c r="H477" i="5" s="1"/>
  <c r="D477" i="5" a="1"/>
  <c r="D477" i="5" s="1"/>
  <c r="O477" i="5" a="1"/>
  <c r="O477" i="5" s="1"/>
  <c r="K477" i="5" a="1"/>
  <c r="K477" i="5" s="1"/>
  <c r="G477" i="5" a="1"/>
  <c r="G477" i="5" s="1"/>
  <c r="B477" i="5" a="1"/>
  <c r="B477" i="5" s="1"/>
  <c r="N477" i="5" a="1"/>
  <c r="N477" i="5" s="1"/>
  <c r="J477" i="5" a="1"/>
  <c r="J477" i="5" s="1"/>
  <c r="F477" i="5" a="1"/>
  <c r="F477" i="5" s="1"/>
  <c r="Q478" i="5"/>
  <c r="M477" i="5" a="1"/>
  <c r="M477" i="5" s="1"/>
  <c r="I477" i="5" a="1"/>
  <c r="I477" i="5" s="1"/>
  <c r="E477" i="5" a="1"/>
  <c r="E477" i="5" s="1"/>
  <c r="N478" i="5" l="1" a="1"/>
  <c r="N478" i="5" s="1"/>
  <c r="J478" i="5" a="1"/>
  <c r="J478" i="5" s="1"/>
  <c r="F478" i="5" a="1"/>
  <c r="F478" i="5" s="1"/>
  <c r="Q479" i="5"/>
  <c r="M478" i="5" a="1"/>
  <c r="M478" i="5" s="1"/>
  <c r="I478" i="5" a="1"/>
  <c r="I478" i="5" s="1"/>
  <c r="E478" i="5" a="1"/>
  <c r="E478" i="5" s="1"/>
  <c r="K478" i="5" a="1"/>
  <c r="K478" i="5" s="1"/>
  <c r="H478" i="5" a="1"/>
  <c r="H478" i="5" s="1"/>
  <c r="G478" i="5" a="1"/>
  <c r="G478" i="5" s="1"/>
  <c r="D478" i="5" a="1"/>
  <c r="D478" i="5" s="1"/>
  <c r="B478" i="5" a="1"/>
  <c r="B478" i="5" s="1"/>
  <c r="L478" i="5" a="1"/>
  <c r="L478" i="5" s="1"/>
  <c r="O478" i="5" a="1"/>
  <c r="O478" i="5" s="1"/>
  <c r="M479" i="5" l="1" a="1"/>
  <c r="M479" i="5" s="1"/>
  <c r="I479" i="5" a="1"/>
  <c r="I479" i="5" s="1"/>
  <c r="E479" i="5" a="1"/>
  <c r="E479" i="5" s="1"/>
  <c r="L479" i="5" a="1"/>
  <c r="L479" i="5" s="1"/>
  <c r="H479" i="5" a="1"/>
  <c r="H479" i="5" s="1"/>
  <c r="D479" i="5" a="1"/>
  <c r="D479" i="5" s="1"/>
  <c r="O479" i="5" a="1"/>
  <c r="O479" i="5" s="1"/>
  <c r="K479" i="5" a="1"/>
  <c r="K479" i="5" s="1"/>
  <c r="G479" i="5" a="1"/>
  <c r="G479" i="5" s="1"/>
  <c r="B479" i="5" a="1"/>
  <c r="B479" i="5" s="1"/>
  <c r="N479" i="5" a="1"/>
  <c r="N479" i="5" s="1"/>
  <c r="J479" i="5" a="1"/>
  <c r="J479" i="5" s="1"/>
  <c r="F479" i="5" a="1"/>
  <c r="F479" i="5" s="1"/>
  <c r="Q480" i="5"/>
  <c r="L480" i="5" l="1" a="1"/>
  <c r="L480" i="5" s="1"/>
  <c r="H480" i="5" a="1"/>
  <c r="H480" i="5" s="1"/>
  <c r="D480" i="5" a="1"/>
  <c r="D480" i="5" s="1"/>
  <c r="O480" i="5" a="1"/>
  <c r="O480" i="5" s="1"/>
  <c r="K480" i="5" a="1"/>
  <c r="K480" i="5" s="1"/>
  <c r="G480" i="5" a="1"/>
  <c r="G480" i="5" s="1"/>
  <c r="B480" i="5" a="1"/>
  <c r="B480" i="5" s="1"/>
  <c r="N480" i="5" a="1"/>
  <c r="N480" i="5" s="1"/>
  <c r="I480" i="5" a="1"/>
  <c r="I480" i="5" s="1"/>
  <c r="Q481" i="5"/>
  <c r="M480" i="5" a="1"/>
  <c r="M480" i="5" s="1"/>
  <c r="J480" i="5" a="1"/>
  <c r="J480" i="5" s="1"/>
  <c r="F480" i="5" a="1"/>
  <c r="F480" i="5" s="1"/>
  <c r="E480" i="5" a="1"/>
  <c r="E480" i="5" s="1"/>
  <c r="L481" i="5" l="1" a="1"/>
  <c r="L481" i="5" s="1"/>
  <c r="G481" i="5" a="1"/>
  <c r="G481" i="5" s="1"/>
  <c r="F481" i="5" a="1"/>
  <c r="F481" i="5" s="1"/>
  <c r="K481" i="5" a="1"/>
  <c r="K481" i="5" s="1"/>
  <c r="E481" i="5" a="1"/>
  <c r="E481" i="5" s="1"/>
  <c r="J481" i="5" a="1"/>
  <c r="J481" i="5" s="1"/>
  <c r="O481" i="5" a="1"/>
  <c r="O481" i="5" s="1"/>
  <c r="I481" i="5" a="1"/>
  <c r="I481" i="5" s="1"/>
  <c r="D481" i="5" a="1"/>
  <c r="D481" i="5" s="1"/>
  <c r="Q482" i="5"/>
  <c r="M481" i="5" a="1"/>
  <c r="M481" i="5" s="1"/>
  <c r="H481" i="5" a="1"/>
  <c r="H481" i="5" s="1"/>
  <c r="B481" i="5" a="1"/>
  <c r="B481" i="5" s="1"/>
  <c r="N481" i="5" a="1"/>
  <c r="N481" i="5" s="1"/>
  <c r="Q483" i="5" l="1"/>
  <c r="M482" i="5" a="1"/>
  <c r="M482" i="5" s="1"/>
  <c r="I482" i="5" a="1"/>
  <c r="I482" i="5" s="1"/>
  <c r="E482" i="5" a="1"/>
  <c r="E482" i="5" s="1"/>
  <c r="L482" i="5" a="1"/>
  <c r="L482" i="5" s="1"/>
  <c r="H482" i="5" a="1"/>
  <c r="H482" i="5" s="1"/>
  <c r="D482" i="5" a="1"/>
  <c r="D482" i="5" s="1"/>
  <c r="N482" i="5" a="1"/>
  <c r="N482" i="5" s="1"/>
  <c r="B482" i="5" a="1"/>
  <c r="B482" i="5" s="1"/>
  <c r="G482" i="5" a="1"/>
  <c r="G482" i="5" s="1"/>
  <c r="O482" i="5" a="1"/>
  <c r="O482" i="5" s="1"/>
  <c r="K482" i="5" a="1"/>
  <c r="K482" i="5" s="1"/>
  <c r="J482" i="5" a="1"/>
  <c r="J482" i="5" s="1"/>
  <c r="F482" i="5" a="1"/>
  <c r="F482" i="5" s="1"/>
  <c r="L483" i="5" l="1" a="1"/>
  <c r="L483" i="5" s="1"/>
  <c r="F483" i="5" a="1"/>
  <c r="F483" i="5" s="1"/>
  <c r="K483" i="5" a="1"/>
  <c r="K483" i="5" s="1"/>
  <c r="J483" i="5" a="1"/>
  <c r="J483" i="5" s="1"/>
  <c r="E483" i="5" a="1"/>
  <c r="E483" i="5" s="1"/>
  <c r="O483" i="5" a="1"/>
  <c r="O483" i="5" s="1"/>
  <c r="N483" i="5" a="1"/>
  <c r="N483" i="5" s="1"/>
  <c r="I483" i="5" a="1"/>
  <c r="I483" i="5" s="1"/>
  <c r="D483" i="5" a="1"/>
  <c r="D483" i="5" s="1"/>
  <c r="Q484" i="5"/>
  <c r="M483" i="5" a="1"/>
  <c r="M483" i="5" s="1"/>
  <c r="H483" i="5" a="1"/>
  <c r="H483" i="5" s="1"/>
  <c r="G483" i="5" a="1"/>
  <c r="G483" i="5" s="1"/>
  <c r="B483" i="5" a="1"/>
  <c r="B483" i="5" s="1"/>
  <c r="N484" i="5" l="1" a="1"/>
  <c r="N484" i="5" s="1"/>
  <c r="J484" i="5" a="1"/>
  <c r="J484" i="5" s="1"/>
  <c r="F484" i="5" a="1"/>
  <c r="F484" i="5" s="1"/>
  <c r="Q485" i="5"/>
  <c r="M484" i="5" a="1"/>
  <c r="M484" i="5" s="1"/>
  <c r="I484" i="5" a="1"/>
  <c r="I484" i="5" s="1"/>
  <c r="E484" i="5" a="1"/>
  <c r="E484" i="5" s="1"/>
  <c r="H484" i="5" a="1"/>
  <c r="H484" i="5" s="1"/>
  <c r="B484" i="5" a="1"/>
  <c r="B484" i="5" s="1"/>
  <c r="L484" i="5" a="1"/>
  <c r="L484" i="5" s="1"/>
  <c r="G484" i="5" a="1"/>
  <c r="G484" i="5" s="1"/>
  <c r="D484" i="5" a="1"/>
  <c r="D484" i="5" s="1"/>
  <c r="K484" i="5" a="1"/>
  <c r="K484" i="5" s="1"/>
  <c r="O484" i="5" a="1"/>
  <c r="O484" i="5" s="1"/>
  <c r="K485" i="5" l="1" a="1"/>
  <c r="K485" i="5" s="1"/>
  <c r="F485" i="5" a="1"/>
  <c r="F485" i="5" s="1"/>
  <c r="O485" i="5" a="1"/>
  <c r="O485" i="5" s="1"/>
  <c r="J485" i="5" a="1"/>
  <c r="J485" i="5" s="1"/>
  <c r="E485" i="5" a="1"/>
  <c r="E485" i="5" s="1"/>
  <c r="D485" i="5" a="1"/>
  <c r="D485" i="5" s="1"/>
  <c r="N485" i="5" a="1"/>
  <c r="N485" i="5" s="1"/>
  <c r="I485" i="5" a="1"/>
  <c r="I485" i="5" s="1"/>
  <c r="B485" i="5" a="1"/>
  <c r="B485" i="5" s="1"/>
  <c r="Q486" i="5"/>
  <c r="M485" i="5" a="1"/>
  <c r="M485" i="5" s="1"/>
  <c r="G485" i="5" a="1"/>
  <c r="G485" i="5" s="1"/>
  <c r="L485" i="5" a="1"/>
  <c r="L485" i="5" s="1"/>
  <c r="H485" i="5" a="1"/>
  <c r="H485" i="5" s="1"/>
  <c r="O486" i="5" l="1" a="1"/>
  <c r="O486" i="5" s="1"/>
  <c r="K486" i="5" a="1"/>
  <c r="K486" i="5" s="1"/>
  <c r="G486" i="5" a="1"/>
  <c r="G486" i="5" s="1"/>
  <c r="B486" i="5" a="1"/>
  <c r="B486" i="5" s="1"/>
  <c r="N486" i="5" a="1"/>
  <c r="N486" i="5" s="1"/>
  <c r="J486" i="5" a="1"/>
  <c r="J486" i="5" s="1"/>
  <c r="F486" i="5" a="1"/>
  <c r="F486" i="5" s="1"/>
  <c r="Q487" i="5"/>
  <c r="M486" i="5" a="1"/>
  <c r="M486" i="5" s="1"/>
  <c r="H486" i="5" a="1"/>
  <c r="H486" i="5" s="1"/>
  <c r="L486" i="5" a="1"/>
  <c r="L486" i="5" s="1"/>
  <c r="D486" i="5" a="1"/>
  <c r="D486" i="5" s="1"/>
  <c r="I486" i="5" a="1"/>
  <c r="I486" i="5" s="1"/>
  <c r="E486" i="5" a="1"/>
  <c r="E486" i="5" s="1"/>
  <c r="K487" i="5" l="1" a="1"/>
  <c r="K487" i="5" s="1"/>
  <c r="F487" i="5" a="1"/>
  <c r="F487" i="5" s="1"/>
  <c r="E487" i="5" a="1"/>
  <c r="E487" i="5" s="1"/>
  <c r="O487" i="5" a="1"/>
  <c r="O487" i="5" s="1"/>
  <c r="J487" i="5" a="1"/>
  <c r="J487" i="5" s="1"/>
  <c r="D487" i="5" a="1"/>
  <c r="D487" i="5" s="1"/>
  <c r="I487" i="5" a="1"/>
  <c r="I487" i="5" s="1"/>
  <c r="N487" i="5" a="1"/>
  <c r="N487" i="5" s="1"/>
  <c r="H487" i="5" a="1"/>
  <c r="H487" i="5" s="1"/>
  <c r="B487" i="5" a="1"/>
  <c r="B487" i="5" s="1"/>
  <c r="L487" i="5" a="1"/>
  <c r="L487" i="5" s="1"/>
  <c r="G487" i="5" a="1"/>
  <c r="G487" i="5" s="1"/>
  <c r="Q488" i="5"/>
  <c r="M487" i="5" a="1"/>
  <c r="M487" i="5" s="1"/>
  <c r="L488" i="5" l="1" a="1"/>
  <c r="L488" i="5" s="1"/>
  <c r="H488" i="5" a="1"/>
  <c r="H488" i="5" s="1"/>
  <c r="D488" i="5" a="1"/>
  <c r="D488" i="5" s="1"/>
  <c r="O488" i="5" a="1"/>
  <c r="O488" i="5" s="1"/>
  <c r="K488" i="5" a="1"/>
  <c r="K488" i="5" s="1"/>
  <c r="G488" i="5" a="1"/>
  <c r="G488" i="5" s="1"/>
  <c r="B488" i="5" a="1"/>
  <c r="B488" i="5" s="1"/>
  <c r="Q489" i="5"/>
  <c r="M488" i="5" a="1"/>
  <c r="M488" i="5" s="1"/>
  <c r="F488" i="5" a="1"/>
  <c r="F488" i="5" s="1"/>
  <c r="N488" i="5" a="1"/>
  <c r="N488" i="5" s="1"/>
  <c r="J488" i="5" a="1"/>
  <c r="J488" i="5" s="1"/>
  <c r="I488" i="5" a="1"/>
  <c r="I488" i="5" s="1"/>
  <c r="E488" i="5" a="1"/>
  <c r="E488" i="5" s="1"/>
  <c r="K489" i="5" l="1" a="1"/>
  <c r="K489" i="5" s="1"/>
  <c r="E489" i="5" a="1"/>
  <c r="E489" i="5" s="1"/>
  <c r="J489" i="5" a="1"/>
  <c r="J489" i="5" s="1"/>
  <c r="O489" i="5" a="1"/>
  <c r="O489" i="5" s="1"/>
  <c r="I489" i="5" a="1"/>
  <c r="I489" i="5" s="1"/>
  <c r="D489" i="5" a="1"/>
  <c r="D489" i="5" s="1"/>
  <c r="N489" i="5" a="1"/>
  <c r="N489" i="5" s="1"/>
  <c r="Q490" i="5"/>
  <c r="M489" i="5" a="1"/>
  <c r="M489" i="5" s="1"/>
  <c r="H489" i="5" a="1"/>
  <c r="H489" i="5" s="1"/>
  <c r="B489" i="5" a="1"/>
  <c r="B489" i="5" s="1"/>
  <c r="L489" i="5" a="1"/>
  <c r="L489" i="5" s="1"/>
  <c r="G489" i="5" a="1"/>
  <c r="G489" i="5" s="1"/>
  <c r="F489" i="5" a="1"/>
  <c r="F489" i="5" s="1"/>
  <c r="Q491" i="5" l="1"/>
  <c r="M490" i="5" a="1"/>
  <c r="M490" i="5" s="1"/>
  <c r="I490" i="5" a="1"/>
  <c r="I490" i="5" s="1"/>
  <c r="E490" i="5" a="1"/>
  <c r="E490" i="5" s="1"/>
  <c r="L490" i="5" a="1"/>
  <c r="L490" i="5" s="1"/>
  <c r="H490" i="5" a="1"/>
  <c r="H490" i="5" s="1"/>
  <c r="D490" i="5" a="1"/>
  <c r="D490" i="5" s="1"/>
  <c r="G490" i="5" a="1"/>
  <c r="G490" i="5" s="1"/>
  <c r="K490" i="5" a="1"/>
  <c r="K490" i="5" s="1"/>
  <c r="F490" i="5" a="1"/>
  <c r="F490" i="5" s="1"/>
  <c r="N490" i="5" a="1"/>
  <c r="N490" i="5" s="1"/>
  <c r="J490" i="5" a="1"/>
  <c r="J490" i="5" s="1"/>
  <c r="B490" i="5" a="1"/>
  <c r="B490" i="5" s="1"/>
  <c r="O490" i="5" a="1"/>
  <c r="O490" i="5" s="1"/>
  <c r="J491" i="5" l="1" a="1"/>
  <c r="J491" i="5" s="1"/>
  <c r="E491" i="5" a="1"/>
  <c r="E491" i="5" s="1"/>
  <c r="O491" i="5" a="1"/>
  <c r="O491" i="5" s="1"/>
  <c r="N491" i="5" a="1"/>
  <c r="N491" i="5" s="1"/>
  <c r="I491" i="5" a="1"/>
  <c r="I491" i="5" s="1"/>
  <c r="D491" i="5" a="1"/>
  <c r="D491" i="5" s="1"/>
  <c r="B491" i="5" a="1"/>
  <c r="B491" i="5" s="1"/>
  <c r="Q492" i="5"/>
  <c r="M491" i="5" a="1"/>
  <c r="M491" i="5" s="1"/>
  <c r="H491" i="5" a="1"/>
  <c r="H491" i="5" s="1"/>
  <c r="L491" i="5" a="1"/>
  <c r="L491" i="5" s="1"/>
  <c r="F491" i="5" a="1"/>
  <c r="F491" i="5" s="1"/>
  <c r="K491" i="5" a="1"/>
  <c r="K491" i="5" s="1"/>
  <c r="G491" i="5" a="1"/>
  <c r="G491" i="5" s="1"/>
  <c r="N492" i="5" l="1" a="1"/>
  <c r="N492" i="5" s="1"/>
  <c r="J492" i="5" a="1"/>
  <c r="J492" i="5" s="1"/>
  <c r="F492" i="5" a="1"/>
  <c r="F492" i="5" s="1"/>
  <c r="Q493" i="5"/>
  <c r="M492" i="5" a="1"/>
  <c r="M492" i="5" s="1"/>
  <c r="I492" i="5" a="1"/>
  <c r="I492" i="5" s="1"/>
  <c r="E492" i="5" a="1"/>
  <c r="E492" i="5" s="1"/>
  <c r="L492" i="5" a="1"/>
  <c r="L492" i="5" s="1"/>
  <c r="G492" i="5" a="1"/>
  <c r="G492" i="5" s="1"/>
  <c r="K492" i="5" a="1"/>
  <c r="K492" i="5" s="1"/>
  <c r="H492" i="5" a="1"/>
  <c r="H492" i="5" s="1"/>
  <c r="D492" i="5" a="1"/>
  <c r="D492" i="5" s="1"/>
  <c r="B492" i="5" a="1"/>
  <c r="B492" i="5" s="1"/>
  <c r="O492" i="5" a="1"/>
  <c r="O492" i="5" s="1"/>
  <c r="O493" i="5" l="1" a="1"/>
  <c r="O493" i="5" s="1"/>
  <c r="J493" i="5" a="1"/>
  <c r="J493" i="5" s="1"/>
  <c r="E493" i="5" a="1"/>
  <c r="E493" i="5" s="1"/>
  <c r="D493" i="5" a="1"/>
  <c r="D493" i="5" s="1"/>
  <c r="N493" i="5" a="1"/>
  <c r="N493" i="5" s="1"/>
  <c r="I493" i="5" a="1"/>
  <c r="I493" i="5" s="1"/>
  <c r="B493" i="5" a="1"/>
  <c r="B493" i="5" s="1"/>
  <c r="H493" i="5" a="1"/>
  <c r="H493" i="5" s="1"/>
  <c r="Q494" i="5"/>
  <c r="M493" i="5" a="1"/>
  <c r="M493" i="5" s="1"/>
  <c r="G493" i="5" a="1"/>
  <c r="G493" i="5" s="1"/>
  <c r="K493" i="5" a="1"/>
  <c r="K493" i="5" s="1"/>
  <c r="F493" i="5" a="1"/>
  <c r="F493" i="5" s="1"/>
  <c r="L493" i="5" a="1"/>
  <c r="L493" i="5" s="1"/>
  <c r="O494" i="5" l="1" a="1"/>
  <c r="O494" i="5" s="1"/>
  <c r="K494" i="5" a="1"/>
  <c r="K494" i="5" s="1"/>
  <c r="G494" i="5" a="1"/>
  <c r="G494" i="5" s="1"/>
  <c r="B494" i="5" a="1"/>
  <c r="B494" i="5" s="1"/>
  <c r="N494" i="5" a="1"/>
  <c r="N494" i="5" s="1"/>
  <c r="J494" i="5" a="1"/>
  <c r="J494" i="5" s="1"/>
  <c r="F494" i="5" a="1"/>
  <c r="F494" i="5" s="1"/>
  <c r="L494" i="5" a="1"/>
  <c r="L494" i="5" s="1"/>
  <c r="E494" i="5" a="1"/>
  <c r="E494" i="5" s="1"/>
  <c r="M494" i="5" a="1"/>
  <c r="M494" i="5" s="1"/>
  <c r="I494" i="5" a="1"/>
  <c r="I494" i="5" s="1"/>
  <c r="Q495" i="5"/>
  <c r="H494" i="5" a="1"/>
  <c r="H494" i="5" s="1"/>
  <c r="D494" i="5" a="1"/>
  <c r="D494" i="5" s="1"/>
  <c r="O495" i="5" l="1" a="1"/>
  <c r="O495" i="5" s="1"/>
  <c r="J495" i="5" a="1"/>
  <c r="J495" i="5" s="1"/>
  <c r="D495" i="5" a="1"/>
  <c r="D495" i="5" s="1"/>
  <c r="I495" i="5" a="1"/>
  <c r="I495" i="5" s="1"/>
  <c r="N495" i="5" a="1"/>
  <c r="N495" i="5" s="1"/>
  <c r="H495" i="5" a="1"/>
  <c r="H495" i="5" s="1"/>
  <c r="B495" i="5" a="1"/>
  <c r="B495" i="5" s="1"/>
  <c r="Q496" i="5"/>
  <c r="M495" i="5" a="1"/>
  <c r="M495" i="5" s="1"/>
  <c r="L495" i="5" a="1"/>
  <c r="L495" i="5" s="1"/>
  <c r="G495" i="5" a="1"/>
  <c r="G495" i="5" s="1"/>
  <c r="K495" i="5" a="1"/>
  <c r="K495" i="5" s="1"/>
  <c r="F495" i="5" a="1"/>
  <c r="F495" i="5" s="1"/>
  <c r="E495" i="5" a="1"/>
  <c r="E495" i="5" s="1"/>
  <c r="L496" i="5" l="1" a="1"/>
  <c r="L496" i="5" s="1"/>
  <c r="H496" i="5" a="1"/>
  <c r="H496" i="5" s="1"/>
  <c r="D496" i="5" a="1"/>
  <c r="D496" i="5" s="1"/>
  <c r="O496" i="5" a="1"/>
  <c r="O496" i="5" s="1"/>
  <c r="K496" i="5" a="1"/>
  <c r="K496" i="5" s="1"/>
  <c r="G496" i="5" a="1"/>
  <c r="G496" i="5" s="1"/>
  <c r="B496" i="5" a="1"/>
  <c r="B496" i="5" s="1"/>
  <c r="Q497" i="5"/>
  <c r="F496" i="5" a="1"/>
  <c r="F496" i="5" s="1"/>
  <c r="J496" i="5" a="1"/>
  <c r="J496" i="5" s="1"/>
  <c r="E496" i="5" a="1"/>
  <c r="E496" i="5" s="1"/>
  <c r="N496" i="5" a="1"/>
  <c r="N496" i="5" s="1"/>
  <c r="M496" i="5" a="1"/>
  <c r="M496" i="5" s="1"/>
  <c r="I496" i="5" a="1"/>
  <c r="I496" i="5" s="1"/>
  <c r="O497" i="5" l="1" a="1"/>
  <c r="O497" i="5" s="1"/>
  <c r="I497" i="5" a="1"/>
  <c r="I497" i="5" s="1"/>
  <c r="D497" i="5" a="1"/>
  <c r="D497" i="5" s="1"/>
  <c r="N497" i="5" a="1"/>
  <c r="N497" i="5" s="1"/>
  <c r="Q498" i="5"/>
  <c r="M497" i="5" a="1"/>
  <c r="M497" i="5" s="1"/>
  <c r="H497" i="5" a="1"/>
  <c r="H497" i="5" s="1"/>
  <c r="B497" i="5" a="1"/>
  <c r="B497" i="5" s="1"/>
  <c r="L497" i="5" a="1"/>
  <c r="L497" i="5" s="1"/>
  <c r="G497" i="5" a="1"/>
  <c r="G497" i="5" s="1"/>
  <c r="K497" i="5" a="1"/>
  <c r="K497" i="5" s="1"/>
  <c r="E497" i="5" a="1"/>
  <c r="E497" i="5" s="1"/>
  <c r="F497" i="5" a="1"/>
  <c r="F497" i="5" s="1"/>
  <c r="J497" i="5" a="1"/>
  <c r="J497" i="5" s="1"/>
  <c r="Q499" i="5" l="1"/>
  <c r="M498" i="5" a="1"/>
  <c r="M498" i="5" s="1"/>
  <c r="I498" i="5" a="1"/>
  <c r="I498" i="5" s="1"/>
  <c r="E498" i="5" a="1"/>
  <c r="E498" i="5" s="1"/>
  <c r="L498" i="5" a="1"/>
  <c r="L498" i="5" s="1"/>
  <c r="H498" i="5" a="1"/>
  <c r="H498" i="5" s="1"/>
  <c r="D498" i="5" a="1"/>
  <c r="D498" i="5" s="1"/>
  <c r="G498" i="5" a="1"/>
  <c r="G498" i="5" s="1"/>
  <c r="K498" i="5" a="1"/>
  <c r="K498" i="5" s="1"/>
  <c r="F498" i="5" a="1"/>
  <c r="F498" i="5" s="1"/>
  <c r="O498" i="5" a="1"/>
  <c r="O498" i="5" s="1"/>
  <c r="J498" i="5" a="1"/>
  <c r="J498" i="5" s="1"/>
  <c r="N498" i="5" a="1"/>
  <c r="N498" i="5" s="1"/>
  <c r="B498" i="5" a="1"/>
  <c r="B498" i="5" s="1"/>
  <c r="O499" i="5" l="1" a="1"/>
  <c r="O499" i="5" s="1"/>
  <c r="N499" i="5" a="1"/>
  <c r="N499" i="5" s="1"/>
  <c r="I499" i="5" a="1"/>
  <c r="I499" i="5" s="1"/>
  <c r="D499" i="5" a="1"/>
  <c r="D499" i="5" s="1"/>
  <c r="B499" i="5" a="1"/>
  <c r="B499" i="5" s="1"/>
  <c r="Q500" i="5"/>
  <c r="M499" i="5" a="1"/>
  <c r="M499" i="5" s="1"/>
  <c r="H499" i="5" a="1"/>
  <c r="H499" i="5" s="1"/>
  <c r="G499" i="5" a="1"/>
  <c r="G499" i="5" s="1"/>
  <c r="L499" i="5" a="1"/>
  <c r="L499" i="5" s="1"/>
  <c r="F499" i="5" a="1"/>
  <c r="F499" i="5" s="1"/>
  <c r="J499" i="5" a="1"/>
  <c r="J499" i="5" s="1"/>
  <c r="E499" i="5" a="1"/>
  <c r="E499" i="5" s="1"/>
  <c r="K499" i="5" a="1"/>
  <c r="K499" i="5" s="1"/>
  <c r="N500" i="5" l="1" a="1"/>
  <c r="N500" i="5" s="1"/>
  <c r="J500" i="5" a="1"/>
  <c r="J500" i="5" s="1"/>
  <c r="F500" i="5" a="1"/>
  <c r="F500" i="5" s="1"/>
  <c r="Q501" i="5"/>
  <c r="M500" i="5" a="1"/>
  <c r="M500" i="5" s="1"/>
  <c r="I500" i="5" a="1"/>
  <c r="I500" i="5" s="1"/>
  <c r="E500" i="5" a="1"/>
  <c r="E500" i="5" s="1"/>
  <c r="L500" i="5" a="1"/>
  <c r="L500" i="5" s="1"/>
  <c r="G500" i="5" a="1"/>
  <c r="G500" i="5" s="1"/>
  <c r="K500" i="5" a="1"/>
  <c r="K500" i="5" s="1"/>
  <c r="O500" i="5" a="1"/>
  <c r="O500" i="5" s="1"/>
  <c r="D500" i="5" a="1"/>
  <c r="D500" i="5" s="1"/>
  <c r="H500" i="5" a="1"/>
  <c r="H500" i="5" s="1"/>
  <c r="B500" i="5" a="1"/>
  <c r="B500" i="5" s="1"/>
  <c r="D501" i="5" l="1" a="1"/>
  <c r="D501" i="5" s="1"/>
  <c r="N501" i="5" a="1"/>
  <c r="N501" i="5" s="1"/>
  <c r="I501" i="5" a="1"/>
  <c r="I501" i="5" s="1"/>
  <c r="B501" i="5" a="1"/>
  <c r="B501" i="5" s="1"/>
  <c r="H501" i="5" a="1"/>
  <c r="H501" i="5" s="1"/>
  <c r="Q502" i="5"/>
  <c r="M501" i="5" a="1"/>
  <c r="M501" i="5" s="1"/>
  <c r="G501" i="5" a="1"/>
  <c r="G501" i="5" s="1"/>
  <c r="L501" i="5" a="1"/>
  <c r="L501" i="5" s="1"/>
  <c r="K501" i="5" a="1"/>
  <c r="K501" i="5" s="1"/>
  <c r="F501" i="5" a="1"/>
  <c r="F501" i="5" s="1"/>
  <c r="O501" i="5" a="1"/>
  <c r="O501" i="5" s="1"/>
  <c r="J501" i="5" a="1"/>
  <c r="J501" i="5" s="1"/>
  <c r="E501" i="5" a="1"/>
  <c r="E501" i="5" s="1"/>
  <c r="O502" i="5" l="1" a="1"/>
  <c r="O502" i="5" s="1"/>
  <c r="K502" i="5" a="1"/>
  <c r="K502" i="5" s="1"/>
  <c r="G502" i="5" a="1"/>
  <c r="G502" i="5" s="1"/>
  <c r="B502" i="5" a="1"/>
  <c r="B502" i="5" s="1"/>
  <c r="N502" i="5" a="1"/>
  <c r="N502" i="5" s="1"/>
  <c r="J502" i="5" a="1"/>
  <c r="J502" i="5" s="1"/>
  <c r="F502" i="5" a="1"/>
  <c r="F502" i="5" s="1"/>
  <c r="L502" i="5" a="1"/>
  <c r="L502" i="5" s="1"/>
  <c r="E502" i="5" a="1"/>
  <c r="E502" i="5" s="1"/>
  <c r="I502" i="5" a="1"/>
  <c r="I502" i="5" s="1"/>
  <c r="D502" i="5" a="1"/>
  <c r="D502" i="5" s="1"/>
  <c r="M502" i="5" a="1"/>
  <c r="M502" i="5" s="1"/>
  <c r="H502" i="5" a="1"/>
  <c r="H502" i="5" s="1"/>
  <c r="Q503" i="5"/>
  <c r="Q504" i="5" l="1"/>
  <c r="I503" i="5" a="1"/>
  <c r="I503" i="5" s="1"/>
  <c r="N503" i="5" a="1"/>
  <c r="N503" i="5" s="1"/>
  <c r="H503" i="5" a="1"/>
  <c r="H503" i="5" s="1"/>
  <c r="B503" i="5" a="1"/>
  <c r="B503" i="5" s="1"/>
  <c r="M503" i="5" a="1"/>
  <c r="M503" i="5" s="1"/>
  <c r="L503" i="5" a="1"/>
  <c r="L503" i="5" s="1"/>
  <c r="G503" i="5" a="1"/>
  <c r="G503" i="5" s="1"/>
  <c r="K503" i="5" a="1"/>
  <c r="K503" i="5" s="1"/>
  <c r="F503" i="5" a="1"/>
  <c r="F503" i="5" s="1"/>
  <c r="O503" i="5" a="1"/>
  <c r="O503" i="5" s="1"/>
  <c r="J503" i="5" a="1"/>
  <c r="J503" i="5" s="1"/>
  <c r="D503" i="5" a="1"/>
  <c r="D503" i="5" s="1"/>
  <c r="E503" i="5" a="1"/>
  <c r="E503" i="5" s="1"/>
  <c r="Q505" i="5" l="1"/>
  <c r="L504" i="5" a="1"/>
  <c r="L504" i="5" s="1"/>
  <c r="M25" i="5" s="1"/>
  <c r="H504" i="5" a="1"/>
  <c r="H504" i="5" s="1"/>
  <c r="D504" i="5" a="1"/>
  <c r="D504" i="5" s="1"/>
  <c r="O504" i="5" a="1"/>
  <c r="O504" i="5" s="1"/>
  <c r="K504" i="5" a="1"/>
  <c r="K504" i="5" s="1"/>
  <c r="G504" i="5" a="1"/>
  <c r="G504" i="5" s="1"/>
  <c r="B504" i="5" a="1"/>
  <c r="B504" i="5" s="1"/>
  <c r="F504" i="5" a="1"/>
  <c r="F504" i="5" s="1"/>
  <c r="J504" i="5" a="1"/>
  <c r="J504" i="5" s="1"/>
  <c r="K25" i="5" s="1"/>
  <c r="E504" i="5" a="1"/>
  <c r="E504" i="5" s="1"/>
  <c r="N504" i="5" a="1"/>
  <c r="N504" i="5" s="1"/>
  <c r="O25" i="5" s="1"/>
  <c r="I504" i="5" a="1"/>
  <c r="I504" i="5" s="1"/>
  <c r="M504" i="5" a="1"/>
  <c r="M504" i="5" s="1"/>
  <c r="N25" i="5" s="1"/>
  <c r="C17" i="5" l="1"/>
  <c r="L25" i="5"/>
  <c r="C18" i="5" s="1"/>
  <c r="C19" i="5"/>
  <c r="C20" i="5"/>
  <c r="G16" i="5"/>
  <c r="G14" i="5" s="1"/>
  <c r="C21" i="5" l="1"/>
  <c r="G17" i="5" s="1"/>
  <c r="I17" i="5" s="1"/>
  <c r="B28" i="1"/>
  <c r="K23" i="1" s="1"/>
  <c r="K24" i="1" s="1"/>
  <c r="K25" i="1" s="1"/>
  <c r="K26" i="1" s="1"/>
  <c r="K27" i="1" s="1"/>
  <c r="T23" i="1" s="1"/>
  <c r="T24" i="1" s="1"/>
  <c r="T25" i="1" s="1"/>
  <c r="T26" i="1" s="1"/>
  <c r="T27" i="1" s="1"/>
  <c r="T28" i="1" s="1"/>
  <c r="B37" i="1" s="1"/>
  <c r="B38" i="1" s="1"/>
  <c r="B39" i="1" s="1"/>
  <c r="B40" i="1" s="1"/>
  <c r="B41" i="1" s="1"/>
  <c r="K37" i="1" s="1"/>
  <c r="K38" i="1" s="1"/>
  <c r="K39" i="1" s="1"/>
  <c r="K40" i="1" s="1"/>
  <c r="K41" i="1" s="1"/>
  <c r="T37" i="1" s="1"/>
  <c r="T38" i="1" s="1"/>
  <c r="T39" i="1" s="1"/>
  <c r="T40" i="1" s="1"/>
  <c r="T41" i="1" s="1"/>
  <c r="T42" i="1" s="1"/>
  <c r="B51" i="1" s="1"/>
  <c r="B52" i="1" s="1"/>
  <c r="B53" i="1" s="1"/>
  <c r="B54" i="1" s="1"/>
  <c r="B55" i="1" s="1"/>
  <c r="K51" i="1" s="1"/>
  <c r="K52" i="1" s="1"/>
  <c r="K53" i="1" s="1"/>
  <c r="K54" i="1" s="1"/>
  <c r="K55" i="1" s="1"/>
  <c r="K56" i="1" l="1"/>
  <c r="T51" i="1" s="1"/>
  <c r="T52" i="1" s="1"/>
  <c r="T53" i="1" s="1"/>
  <c r="T54" i="1" s="1"/>
  <c r="T55" i="1" s="1"/>
  <c r="B65" i="1" s="1"/>
  <c r="B66" i="1" s="1"/>
  <c r="B67" i="1" s="1"/>
  <c r="B68" i="1" s="1"/>
  <c r="B69" i="1" s="1"/>
  <c r="K65" i="1" s="1"/>
  <c r="K66" i="1" s="1"/>
  <c r="K67" i="1" s="1"/>
  <c r="K68" i="1" s="1"/>
  <c r="K69" i="1" s="1"/>
  <c r="K70" i="1" l="1"/>
  <c r="T65" i="1" s="1"/>
  <c r="T66" i="1" s="1"/>
  <c r="T67" i="1" s="1"/>
  <c r="T68" i="1" s="1"/>
  <c r="T6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I8" authorId="0" shapeId="0" xr:uid="{00000000-0006-0000-0000-000001000000}">
      <text>
        <r>
          <rPr>
            <sz val="12"/>
            <color theme="1"/>
            <rFont val="Calibri"/>
            <family val="2"/>
            <scheme val="minor"/>
          </rPr>
          <t xml:space="preserve">======
ID#AAAAMTzQAV8
Amatax    (2021-05-06 16:29:33)
Bước 1: Chọn năm tài chính
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cJKNVIW81YJPjSwX4iaiKlxEoOg=="/>
    </ext>
  </extL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N6" authorId="0" shapeId="0" xr:uid="{00000000-0006-0000-0200-000002000000}">
      <text>
        <r>
          <rPr>
            <sz val="12"/>
            <color theme="1"/>
            <rFont val="Calibri"/>
            <family val="2"/>
            <scheme val="minor"/>
          </rPr>
          <t>======
ID#AAAAMTzQAWA
Amatax    (2021-05-06 16:29:33)
Từ cột N-U sẽ dc tự động lấy từ sheet nhập liệu</t>
        </r>
      </text>
    </comment>
    <comment ref="B9" authorId="0" shapeId="0" xr:uid="{00000000-0006-0000-0200-000001000000}">
      <text>
        <r>
          <rPr>
            <sz val="12"/>
            <color theme="1"/>
            <rFont val="Calibri"/>
            <family val="2"/>
            <scheme val="minor"/>
          </rPr>
          <t>======
ID#AAAAMTzQAWE
Amatax    (2021-05-06 16:29:33)
Bước 2: Tạo mã công trình thông tin công trình từ cột H-M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xx+J6uVSy83ZqqqY+WW86Xwi8sA=="/>
    </ext>
  </extL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5" authorId="0" shapeId="0" xr:uid="{00000000-0006-0000-0300-000001000000}">
      <text>
        <r>
          <rPr>
            <sz val="12"/>
            <color theme="1"/>
            <rFont val="Calibri"/>
            <family val="2"/>
            <scheme val="minor"/>
          </rPr>
          <t>======
ID#AAAAMTzQAWQ
Amatax    (2021-05-06 16:29:33)
Bước 4: Nhập nội dung và chọn chi tiết mã công trình theo từng nghiệp vụ phát sinh.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HUS3VLQl0Mn0e3o7Om6yyrH6zyg=="/>
    </ext>
  </extL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4" authorId="0" shapeId="0" xr:uid="{00000000-0006-0000-0400-000001000000}">
      <text>
        <r>
          <rPr>
            <sz val="12"/>
            <color theme="1"/>
            <rFont val="Calibri"/>
            <family val="2"/>
            <scheme val="minor"/>
          </rPr>
          <t>======
ID#AAAAMTzQAWI
Amatax    (2021-05-06 16:29:33)
Đây là thành quả của bạn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T2u3YL6vOWaAN8G6rNujArZ4eKQ=="/>
    </ext>
  </extL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7" authorId="0" shapeId="0" xr:uid="{00000000-0006-0000-0500-000001000000}">
      <text>
        <r>
          <rPr>
            <sz val="12"/>
            <color theme="1"/>
            <rFont val="Calibri"/>
            <family val="2"/>
            <scheme val="minor"/>
          </rPr>
          <t>======
ID#AAAAMTzQAWM
Amatax]    (2021-05-06 16:29:33)
Bước 3: Tạo mã danh mục khách hàng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ivu0OKiyBnQ/FcD/KbvQwuPm0UA=="/>
    </ext>
  </extLst>
</comments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<sst xmlns="http://schemas.openxmlformats.org/spreadsheetml/2006/main" count="985" uniqueCount="225">
  <si>
    <t>Jan</t>
  </si>
  <si>
    <t>Apr</t>
  </si>
  <si>
    <t>Jul</t>
  </si>
  <si>
    <t>Oct</t>
  </si>
  <si>
    <t>Feb</t>
  </si>
  <si>
    <t>May</t>
  </si>
  <si>
    <t>Aug</t>
  </si>
  <si>
    <t>Nov</t>
  </si>
  <si>
    <t>Mar</t>
  </si>
  <si>
    <t>Jun</t>
  </si>
  <si>
    <t>Sep</t>
  </si>
  <si>
    <t>Dec</t>
  </si>
  <si>
    <t>Enter year for calendar:</t>
  </si>
  <si>
    <t>Bạn thay đổi năm vào đây</t>
  </si>
  <si>
    <t>(1900  -  2078)</t>
  </si>
  <si>
    <t>LỊCH NĂM</t>
  </si>
  <si>
    <t>THÁNG 1</t>
  </si>
  <si>
    <t>THÁNG 2</t>
  </si>
  <si>
    <t>THÁNG 3</t>
  </si>
  <si>
    <t>WK</t>
  </si>
  <si>
    <t>SUN</t>
  </si>
  <si>
    <t>MON</t>
  </si>
  <si>
    <t>TUE</t>
  </si>
  <si>
    <t>WED</t>
  </si>
  <si>
    <t>THU</t>
  </si>
  <si>
    <t>FRI</t>
  </si>
  <si>
    <t>SAT</t>
  </si>
  <si>
    <t>THÁNG 4</t>
  </si>
  <si>
    <t>THÁNG 5</t>
  </si>
  <si>
    <t>THÁNG 6</t>
  </si>
  <si>
    <t>THÁNG 7</t>
  </si>
  <si>
    <t>THÁNG 8</t>
  </si>
  <si>
    <t>THÁNG 9</t>
  </si>
  <si>
    <t>THÁNG 10</t>
  </si>
  <si>
    <t>THÁNG 11</t>
  </si>
  <si>
    <t>THÁNG 12</t>
  </si>
  <si>
    <t>THÔNG TIN CHUNG DOANH NGHIỆP</t>
  </si>
  <si>
    <t>Tháng bắt dầu</t>
  </si>
  <si>
    <t>Tháng kết thúc</t>
  </si>
  <si>
    <t>Năm</t>
  </si>
  <si>
    <t>Từ ngày</t>
  </si>
  <si>
    <t>Đến ngày</t>
  </si>
  <si>
    <t xml:space="preserve">Tên đơn vị: </t>
  </si>
  <si>
    <t>Địa chỉ:</t>
  </si>
  <si>
    <t xml:space="preserve">MST: </t>
  </si>
  <si>
    <t>Giám Đốc :</t>
  </si>
  <si>
    <t>Kế toán trưởng:</t>
  </si>
  <si>
    <t>Kế toán kho:</t>
  </si>
  <si>
    <t>Kế toán doanh thu</t>
  </si>
  <si>
    <t>Kế toán ngân hàng</t>
  </si>
  <si>
    <t>Năm tài chính:</t>
  </si>
  <si>
    <t xml:space="preserve">            DANH MỤC HỢP ĐỒNG KINH TẾ KÝ KẾT</t>
  </si>
  <si>
    <t>Mã công trình</t>
  </si>
  <si>
    <t>Tên công trình</t>
  </si>
  <si>
    <t>Địa chỉ</t>
  </si>
  <si>
    <t>Mã công ty</t>
  </si>
  <si>
    <t>Chủ đầu tư</t>
  </si>
  <si>
    <t>Hợp đồng số</t>
  </si>
  <si>
    <t>Ngày ký hợp đồng</t>
  </si>
  <si>
    <t>Giá trị hợp đồng</t>
  </si>
  <si>
    <t>CHI PHÍ CÔNG TRÌNH</t>
  </si>
  <si>
    <t>Tổng chi phí</t>
  </si>
  <si>
    <t>Lãi gộp</t>
  </si>
  <si>
    <t>Thanh toán/ tạm ứng</t>
  </si>
  <si>
    <t>Còn lại</t>
  </si>
  <si>
    <t>Ghi chú</t>
  </si>
  <si>
    <t>Phụ lục tăng giảm</t>
  </si>
  <si>
    <t>Tổng giá trị hợp đồng</t>
  </si>
  <si>
    <t>Thời gian thi công</t>
  </si>
  <si>
    <t>Thời gian kết thúc</t>
  </si>
  <si>
    <t>Vật liệu</t>
  </si>
  <si>
    <t>Nhân công</t>
  </si>
  <si>
    <t>Máy thi công</t>
  </si>
  <si>
    <t>Quản lý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</si>
  <si>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</si>
  <si>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</si>
  <si>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</si>
  <si>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</si>
  <si>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</si>
  <si>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</si>
  <si>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</si>
  <si>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</si>
  <si>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</si>
  <si>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</si>
  <si>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</si>
  <si>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</si>
  <si>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</si>
  <si>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</si>
  <si>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</si>
  <si>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</si>
  <si>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</si>
  <si>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</si>
  <si>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</si>
  <si>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</si>
  <si>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</si>
  <si>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154-XDKHOIVP</t>
  </si>
  <si>
    <t>Khối văn phòng</t>
  </si>
  <si>
    <t xml:space="preserve">Văn bàn </t>
  </si>
  <si>
    <t>331-CTY A</t>
  </si>
  <si>
    <t>01/HĐKT/TNC</t>
  </si>
  <si>
    <t>154-XDMNPHOTPHO</t>
  </si>
  <si>
    <t>Nhà máy phốt pho</t>
  </si>
  <si>
    <t>Tàng loong</t>
  </si>
  <si>
    <t>331-CTY B</t>
  </si>
  <si>
    <t>02/HĐKT/TNC</t>
  </si>
  <si>
    <t>TỔNG CỘNG:</t>
  </si>
  <si>
    <t>NHẬP DỮ LIỆU PHÁT SINH CÔNG TRÌNH</t>
  </si>
  <si>
    <t>Ngày</t>
  </si>
  <si>
    <t>Nội dung</t>
  </si>
  <si>
    <t>ĐVT</t>
  </si>
  <si>
    <t>Số lượng</t>
  </si>
  <si>
    <t>ĐƠN GIÁ</t>
  </si>
  <si>
    <t>THÀNH TIỀN</t>
  </si>
  <si>
    <t>CHI PHÍ QUẢN LÝ</t>
  </si>
  <si>
    <t>Tạm ứng/ thanh toán với chủ đầu tư</t>
  </si>
  <si>
    <t>Chi phí Quản lý</t>
  </si>
  <si>
    <t>Chi tiền photo A2</t>
  </si>
  <si>
    <t>tờ</t>
  </si>
  <si>
    <t>Chi tiền mua vật tư xây láng trại</t>
  </si>
  <si>
    <t>Thép lá mạ màu</t>
  </si>
  <si>
    <t>kg</t>
  </si>
  <si>
    <t>Chi lương Chú Minh  từ 23/6/20 - 1/7/20</t>
  </si>
  <si>
    <t>công</t>
  </si>
  <si>
    <t>Đinh 7 phân</t>
  </si>
  <si>
    <t>Đinh 5 phân</t>
  </si>
  <si>
    <t>Cừ 5</t>
  </si>
  <si>
    <t>cây</t>
  </si>
  <si>
    <t>Sắt Ø6</t>
  </si>
  <si>
    <t>Sắt Ø8</t>
  </si>
  <si>
    <t>Sắt Ø10</t>
  </si>
  <si>
    <t>Sắt Ø12</t>
  </si>
  <si>
    <t>Sắt Ø20</t>
  </si>
  <si>
    <t>Sắt Ø16</t>
  </si>
  <si>
    <t>Sắt Ø18</t>
  </si>
  <si>
    <t>Xi măng DD PC40</t>
  </si>
  <si>
    <t>bao</t>
  </si>
  <si>
    <t>Cát nền</t>
  </si>
  <si>
    <t>M3</t>
  </si>
  <si>
    <t>Kẽm buộc</t>
  </si>
  <si>
    <t>Đá 1x2 trắng</t>
  </si>
  <si>
    <t>Cát xây</t>
  </si>
  <si>
    <t>Đá 4x6 trắng</t>
  </si>
  <si>
    <t>Đá 4x6 đen</t>
  </si>
  <si>
    <t>Cừ 4</t>
  </si>
  <si>
    <t>Sửa điện bị cháy</t>
  </si>
  <si>
    <t>tiền</t>
  </si>
  <si>
    <t>Chi tiền vận chuyển sắt lô hàng ngày 03/07/2020</t>
  </si>
  <si>
    <t>chuyến</t>
  </si>
  <si>
    <t>Bạt sọc trải cát, đá đổ bê tông</t>
  </si>
  <si>
    <t>mét</t>
  </si>
  <si>
    <t xml:space="preserve">Chi tiền tiếp khách </t>
  </si>
  <si>
    <t>Chi tiền café giám sát, chủ đầu tư</t>
  </si>
  <si>
    <t>Tiền điện kỳ 7/20</t>
  </si>
  <si>
    <t>Chi tiền café giám sát, chủ đầu tư 20,16,19/2020</t>
  </si>
  <si>
    <t xml:space="preserve">Chi tiền mua sika </t>
  </si>
  <si>
    <t>Cal</t>
  </si>
  <si>
    <t>Chi tiền ăn mì + nước uống với giám sát</t>
  </si>
  <si>
    <t>Chi tiền nước tiếp giám sát</t>
  </si>
  <si>
    <t>Đá 1 x 2</t>
  </si>
  <si>
    <t>Bột sét</t>
  </si>
  <si>
    <t xml:space="preserve">Cát vàng </t>
  </si>
  <si>
    <t>Cát vàng</t>
  </si>
  <si>
    <t>Gạch ống 8 x 18</t>
  </si>
  <si>
    <t>viên</t>
  </si>
  <si>
    <t>Gạch thẻ 8 x 18</t>
  </si>
  <si>
    <t>08/092020</t>
  </si>
  <si>
    <t>Nhập đinh 5P</t>
  </si>
  <si>
    <t>Sắt phi 6</t>
  </si>
  <si>
    <t>Sắt phi 12</t>
  </si>
  <si>
    <t xml:space="preserve">Cát vàng </t>
  </si>
  <si>
    <t>Chi lương thợ cửa sắt</t>
  </si>
  <si>
    <t>Mua sắt hộp 10 x 20</t>
  </si>
  <si>
    <t>Cây</t>
  </si>
  <si>
    <t>Chi tiền tạm ứng nhân công lần 1</t>
  </si>
  <si>
    <t xml:space="preserve">Chi tiền tạm ứng nhân công lần 2
</t>
  </si>
  <si>
    <t xml:space="preserve">Chi tiền tạm ứng nhân công lần 3
</t>
  </si>
  <si>
    <t xml:space="preserve">Chi tiền tạm ứng nhân công lần 4
</t>
  </si>
  <si>
    <t xml:space="preserve">Chi tiền tạm ứng nhân công lần 5
</t>
  </si>
  <si>
    <t xml:space="preserve">Chi tiền tạm ứng nhân công lần 6
</t>
  </si>
  <si>
    <t>Chi tiền tạm ứng tiền mua cofa</t>
  </si>
  <si>
    <t xml:space="preserve">Chi tiền tạm ứng nhân công lần 7
</t>
  </si>
  <si>
    <t xml:space="preserve">Chi tiền tạm ứng nhân công lần 8
</t>
  </si>
  <si>
    <t xml:space="preserve">Chi tiền tạm ứng nhân công lần 9
</t>
  </si>
  <si>
    <t xml:space="preserve">Chi tiền tạm ứng nhân công lần 10
</t>
  </si>
  <si>
    <t xml:space="preserve">Chi tiền tạm ứng nhân công lần 11
</t>
  </si>
  <si>
    <t xml:space="preserve">Chi tiền tạm ứng nhân công lần 
</t>
  </si>
  <si>
    <t xml:space="preserve">Chi tiền tạm ứng nhân công lần 12
</t>
  </si>
  <si>
    <t xml:space="preserve">Chi tiền tạm ứng nhân công lần 13
</t>
  </si>
  <si>
    <t>Chi tiền tạm ứng nhân công lần 20
0</t>
  </si>
  <si>
    <t xml:space="preserve">Chi tiền tạm ứng nhân công lần 15
</t>
  </si>
  <si>
    <t xml:space="preserve">Chi tiền tạm ứng nhân công lần 16
</t>
  </si>
  <si>
    <t xml:space="preserve">       BÁO CÁO DOANH THU CHI PHI PHÍ CHI TIẾT CHO CÔNG TRÌNH</t>
  </si>
  <si>
    <t>Mã công trình:</t>
  </si>
  <si>
    <t>Chủ đầu tư:</t>
  </si>
  <si>
    <t>Tên công trình:</t>
  </si>
  <si>
    <t>Địa chỉ :</t>
  </si>
  <si>
    <t>Hợp đồng số:</t>
  </si>
  <si>
    <t>Ngày hợp đồng:</t>
  </si>
  <si>
    <t>Thời gian thi công:</t>
  </si>
  <si>
    <t>Từ ngày:</t>
  </si>
  <si>
    <t xml:space="preserve"> Đến ngày:</t>
  </si>
  <si>
    <t>Giá trị hợp đồng:</t>
  </si>
  <si>
    <t xml:space="preserve">          Giá trị còn lại:</t>
  </si>
  <si>
    <t>BẢNG TỔNG HỢP KINH PHÍ  XÂY DỰNG</t>
  </si>
  <si>
    <t>Theo thực tế</t>
  </si>
  <si>
    <t xml:space="preserve">         Tạm ứng chủ đầu tư:</t>
  </si>
  <si>
    <t>Chi phí vật liệu</t>
  </si>
  <si>
    <t xml:space="preserve">           Lợi nhuận gộp</t>
  </si>
  <si>
    <t>Chi phí nhân công</t>
  </si>
  <si>
    <t>Chi phí máy xây dựng</t>
  </si>
  <si>
    <t>Chi phí chung</t>
  </si>
  <si>
    <t>Tổng cộng kinh phí</t>
  </si>
  <si>
    <t>CHI PHÍ</t>
  </si>
  <si>
    <t>DANH MỤC KHÁCH HÀNG</t>
  </si>
  <si>
    <t>Mã khách hàng</t>
  </si>
  <si>
    <t>Tên khách hàng</t>
  </si>
  <si>
    <t>Mã số thuế</t>
  </si>
  <si>
    <t>Điện thoại</t>
  </si>
  <si>
    <t>Công Ty TNHH A</t>
  </si>
  <si>
    <t>Văn bàn</t>
  </si>
  <si>
    <t>Công Ty TNHH B</t>
  </si>
  <si>
    <t>Tàng Loong</t>
  </si>
  <si>
    <t>Mã nhà cung cấp/ mã khách hàng</t>
  </si>
  <si>
    <t>Tạm ứng tiền từ CĐT</t>
  </si>
  <si>
    <t>Đơn vị mua hàng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</si>
</sst>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_);_(* \(#,##0\);_(* &quot;-&quot;??_);_(@_)"/>
    <numFmt numFmtId="165" formatCode="#,##0.0"/>
    <numFmt numFmtId="166" formatCode="_-* #,##0\ _₫_-;\-* #,##0\ _₫_-;_-* &quot;-&quot;??\ _₫_-;_-@"/>
    <numFmt numFmtId="167" formatCode="_(* #,##0.00_);_(* \(#,##0.00\);_(* &quot;-&quot;??_);_(@_)"/>
    <numFmt numFmtId="168" formatCode="_(* #,##0.00_);_(* \(#,##0.00\);_(* \-??_);_(@_)"/>
    <numFmt numFmtId="169" formatCode="_(* #,##0.0_);_(* \(#,##0.0\);_(* &quot;-&quot;??_);_(@_)"/>
  </numFmts>
  <fonts count="60">
    <font>
      <sz val="12"/>
      <color theme="1"/>
      <name val="Calibri"/>
      <scheme val="minor"/>
    </font>
    <font>
      <sz val="10"/>
      <color theme="1"/>
      <name val="Open Sans"/>
      <family val="2"/>
    </font>
    <font>
      <sz val="8"/>
      <color theme="1"/>
      <name val="Open Sans"/>
      <family val="2"/>
    </font>
    <font>
      <b/>
      <sz val="10"/>
      <color theme="1"/>
      <name val="Open Sans"/>
      <family val="2"/>
    </font>
    <font>
      <sz val="12"/>
      <color theme="1"/>
      <name val="Open Sans"/>
      <family val="2"/>
    </font>
    <font>
      <sz val="12"/>
      <color rgb="FF00FF00"/>
      <name val="Comic Sans MS"/>
      <family val="4"/>
    </font>
    <font>
      <sz val="12"/>
      <color theme="1"/>
      <name val="Comic Sans MS"/>
      <family val="4"/>
    </font>
    <font>
      <sz val="12"/>
      <name val="Calibri"/>
      <family val="2"/>
    </font>
    <font>
      <sz val="10"/>
      <color rgb="FFFF0000"/>
      <name val="Times New Roman"/>
      <family val="1"/>
    </font>
    <font>
      <sz val="10"/>
      <color theme="1"/>
      <name val="Comic Sans MS"/>
      <family val="4"/>
    </font>
    <font>
      <b/>
      <sz val="10"/>
      <color rgb="FF33CCCC"/>
      <name val="Comic Sans MS"/>
      <family val="4"/>
    </font>
    <font>
      <b/>
      <sz val="16"/>
      <color rgb="FF00CCFF"/>
      <name val="Times New Roman"/>
      <family val="1"/>
    </font>
    <font>
      <b/>
      <sz val="16"/>
      <color rgb="FF00CCFF"/>
      <name val="Comic Sans MS"/>
      <family val="4"/>
    </font>
    <font>
      <b/>
      <sz val="16"/>
      <color rgb="FF00CCFF"/>
      <name val=".vnfreeh"/>
    </font>
    <font>
      <b/>
      <sz val="13"/>
      <color rgb="FF339966"/>
      <name val="Comic Sans MS"/>
      <family val="4"/>
    </font>
    <font>
      <sz val="10"/>
      <color theme="1"/>
      <name val="Arial"/>
      <family val="2"/>
    </font>
    <font>
      <b/>
      <sz val="9"/>
      <color rgb="FF000080"/>
      <name val="Comic Sans MS"/>
      <family val="4"/>
    </font>
    <font>
      <b/>
      <sz val="8"/>
      <color rgb="FFFFFFFF"/>
      <name val="Open Sans"/>
      <family val="2"/>
    </font>
    <font>
      <b/>
      <sz val="10"/>
      <color rgb="FF333399"/>
      <name val="Comic Sans MS"/>
      <family val="4"/>
    </font>
    <font>
      <b/>
      <sz val="10"/>
      <color rgb="FFFF0000"/>
      <name val="Comic Sans MS"/>
      <family val="4"/>
    </font>
    <font>
      <b/>
      <sz val="10"/>
      <color rgb="FF000000"/>
      <name val="Comic Sans MS"/>
      <family val="4"/>
    </font>
    <font>
      <b/>
      <sz val="10"/>
      <color rgb="FF000000"/>
      <name val="Open Sans"/>
      <family val="2"/>
    </font>
    <font>
      <b/>
      <sz val="10"/>
      <color rgb="FFFF0000"/>
      <name val="Open Sans"/>
      <family val="2"/>
    </font>
    <font>
      <sz val="10"/>
      <color rgb="FFFF0000"/>
      <name val="Comic Sans MS"/>
      <family val="4"/>
    </font>
    <font>
      <b/>
      <i/>
      <sz val="10"/>
      <color rgb="FFFF00FF"/>
      <name val="Times New Roman"/>
      <family val="1"/>
    </font>
    <font>
      <b/>
      <sz val="12"/>
      <color rgb="FFFF0000"/>
      <name val="Open Sans"/>
      <family val="2"/>
    </font>
    <font>
      <b/>
      <i/>
      <sz val="11"/>
      <color rgb="FF0000FF"/>
      <name val="Times New Roman"/>
      <family val="1"/>
    </font>
    <font>
      <b/>
      <sz val="12"/>
      <color rgb="FF0000FF"/>
      <name val="Newbrunswick"/>
    </font>
    <font>
      <u/>
      <sz val="16"/>
      <color rgb="FF0000FF"/>
      <name val="Arial"/>
      <family val="2"/>
    </font>
    <font>
      <u/>
      <sz val="16"/>
      <color rgb="FF0000FF"/>
      <name val="Arial"/>
      <family val="2"/>
    </font>
    <font>
      <sz val="5"/>
      <color theme="1"/>
      <name val="Open Sans"/>
      <family val="2"/>
    </font>
    <font>
      <b/>
      <sz val="14"/>
      <color theme="1"/>
      <name val="Arial"/>
      <family val="2"/>
    </font>
    <font>
      <b/>
      <sz val="10"/>
      <color theme="1"/>
      <name val="Tahoma"/>
      <family val="2"/>
    </font>
    <font>
      <b/>
      <sz val="10"/>
      <color theme="1"/>
      <name val="Arial"/>
      <family val="2"/>
    </font>
    <font>
      <sz val="10"/>
      <color theme="1"/>
      <name val="Tahoma"/>
      <family val="2"/>
    </font>
    <font>
      <sz val="13"/>
      <color theme="1"/>
      <name val="Times New Roman"/>
      <family val="1"/>
    </font>
    <font>
      <b/>
      <i/>
      <sz val="10"/>
      <color theme="1"/>
      <name val="Arial"/>
      <family val="2"/>
    </font>
    <font>
      <b/>
      <u/>
      <sz val="10"/>
      <color rgb="FF0000FF"/>
      <name val="Arial"/>
      <family val="2"/>
    </font>
    <font>
      <sz val="10"/>
      <color rgb="FF000000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0"/>
      <name val="Times New Roman"/>
      <family val="1"/>
    </font>
    <font>
      <sz val="12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b/>
      <i/>
      <sz val="12"/>
      <color theme="0"/>
      <name val="Times New Roman"/>
      <family val="1"/>
    </font>
    <font>
      <b/>
      <sz val="2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8"/>
      <color theme="1"/>
      <name val="Arial"/>
      <family val="2"/>
    </font>
    <font>
      <b/>
      <sz val="18"/>
      <color rgb="FFFF00FF"/>
      <name val="Times New Roman"/>
      <family val="1"/>
    </font>
    <font>
      <sz val="18"/>
      <name val="Calibri"/>
      <family val="2"/>
    </font>
    <font>
      <b/>
      <sz val="18"/>
      <color theme="1"/>
      <name val=".vnbahamasbh"/>
    </font>
    <font>
      <b/>
      <sz val="18"/>
      <color rgb="FF0000FF"/>
      <name val="Times New Roman"/>
      <family val="1"/>
    </font>
    <font>
      <b/>
      <sz val="18"/>
      <color rgb="FFFF0000"/>
      <name val="Times New Roman"/>
      <family val="1"/>
    </font>
    <font>
      <sz val="18"/>
      <color theme="1"/>
      <name val="Calibri"/>
      <family val="2"/>
      <scheme val="minor"/>
    </font>
    <font>
      <b/>
      <sz val="18"/>
      <color rgb="FF008000"/>
      <name val="Times New Roman"/>
      <family val="1"/>
    </font>
    <font>
      <b/>
      <sz val="18"/>
      <color rgb="FFCC99FF"/>
      <name val="Times New Roman"/>
      <family val="1"/>
    </font>
    <font>
      <sz val="12"/>
      <color theme="1"/>
      <name val="Calibri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rgb="FFFFFF00"/>
        <bgColor rgb="FFFFFF00"/>
      </patternFill>
    </fill>
    <fill>
      <patternFill patternType="solid">
        <fgColor rgb="FFCCFFCC"/>
        <bgColor rgb="FFCCFFCC"/>
      </patternFill>
    </fill>
    <fill>
      <patternFill patternType="solid">
        <fgColor rgb="FF99CCFF"/>
        <bgColor rgb="FF99CCFF"/>
      </patternFill>
    </fill>
    <fill>
      <patternFill patternType="solid">
        <fgColor rgb="FFFFFFFF"/>
        <bgColor rgb="FFFFFFFF"/>
      </patternFill>
    </fill>
    <fill>
      <patternFill patternType="solid">
        <fgColor rgb="FF8DB3E2"/>
        <bgColor rgb="FF8DB3E2"/>
      </patternFill>
    </fill>
    <fill>
      <patternFill patternType="solid">
        <fgColor rgb="FFFFC000"/>
        <bgColor rgb="FFFFC000"/>
      </patternFill>
    </fill>
    <fill>
      <patternFill patternType="solid">
        <fgColor rgb="FFFBD4B4"/>
        <bgColor rgb="FFFBD4B4"/>
      </patternFill>
    </fill>
    <fill>
      <patternFill patternType="solid">
        <fgColor rgb="FFFDE9D9"/>
        <bgColor rgb="FFFDE9D9"/>
      </patternFill>
    </fill>
    <fill>
      <patternFill patternType="solid">
        <fgColor theme="0"/>
        <bgColor theme="0"/>
      </patternFill>
    </fill>
    <fill>
      <patternFill patternType="solid">
        <fgColor rgb="FFC6D9F0"/>
        <bgColor rgb="FFC6D9F0"/>
      </patternFill>
    </fill>
  </fills>
  <borders count="1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/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dotted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dotted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</borders>
  <cellStyleXfs count="2">
    <xf numFmtId="0" fontId="0" fillId="0" borderId="0"/>
    <xf numFmtId="43" fontId="59" fillId="0" borderId="0" applyFont="0" applyFill="0" applyBorder="0" applyAlignment="0" applyProtection="0"/>
  </cellStyleXfs>
  <cellXfs count="32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quotePrefix="1" applyFont="1" applyAlignment="1">
      <alignment horizontal="left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0" fontId="1" fillId="0" borderId="17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15" fillId="0" borderId="0" xfId="0" applyFont="1"/>
    <xf numFmtId="0" fontId="1" fillId="0" borderId="16" xfId="0" applyFont="1" applyBorder="1" applyAlignment="1">
      <alignment horizontal="center" vertical="center"/>
    </xf>
    <xf numFmtId="0" fontId="16" fillId="4" borderId="19" xfId="0" applyFont="1" applyFill="1" applyBorder="1" applyAlignment="1">
      <alignment horizontal="center" vertical="center"/>
    </xf>
    <xf numFmtId="0" fontId="16" fillId="5" borderId="20" xfId="0" applyFont="1" applyFill="1" applyBorder="1" applyAlignment="1">
      <alignment horizontal="center" vertical="center"/>
    </xf>
    <xf numFmtId="0" fontId="16" fillId="5" borderId="21" xfId="0" applyFont="1" applyFill="1" applyBorder="1" applyAlignment="1">
      <alignment horizontal="center" vertical="center"/>
    </xf>
    <xf numFmtId="0" fontId="16" fillId="5" borderId="22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8" fillId="4" borderId="23" xfId="0" applyFont="1" applyFill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20" fillId="4" borderId="27" xfId="0" applyFont="1" applyFill="1" applyBorder="1" applyAlignment="1">
      <alignment horizontal="center" vertical="center"/>
    </xf>
    <xf numFmtId="0" fontId="18" fillId="4" borderId="27" xfId="0" applyFont="1" applyFill="1" applyBorder="1" applyAlignment="1">
      <alignment horizontal="center" vertical="center"/>
    </xf>
    <xf numFmtId="0" fontId="19" fillId="6" borderId="28" xfId="0" applyFont="1" applyFill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8" fillId="4" borderId="31" xfId="0" applyFont="1" applyFill="1" applyBorder="1" applyAlignment="1">
      <alignment horizontal="center" vertical="center"/>
    </xf>
    <xf numFmtId="0" fontId="19" fillId="6" borderId="32" xfId="0" applyFont="1" applyFill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19" fillId="0" borderId="34" xfId="0" applyFont="1" applyBorder="1" applyAlignment="1">
      <alignment horizontal="center" vertical="center"/>
    </xf>
    <xf numFmtId="0" fontId="20" fillId="4" borderId="31" xfId="0" applyFont="1" applyFill="1" applyBorder="1" applyAlignment="1">
      <alignment horizontal="center" vertical="center"/>
    </xf>
    <xf numFmtId="0" fontId="19" fillId="0" borderId="35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6" borderId="36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0" fillId="4" borderId="23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6" borderId="36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19" fillId="6" borderId="24" xfId="0" applyFont="1" applyFill="1" applyBorder="1" applyAlignment="1">
      <alignment horizontal="center" vertical="center"/>
    </xf>
    <xf numFmtId="0" fontId="9" fillId="6" borderId="37" xfId="0" applyFont="1" applyFill="1" applyBorder="1" applyAlignment="1">
      <alignment horizontal="center" vertical="center"/>
    </xf>
    <xf numFmtId="0" fontId="19" fillId="0" borderId="38" xfId="0" applyFont="1" applyBorder="1" applyAlignment="1">
      <alignment horizontal="center" vertical="center"/>
    </xf>
    <xf numFmtId="0" fontId="9" fillId="6" borderId="39" xfId="0" applyFont="1" applyFill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24" fillId="0" borderId="18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25" fillId="0" borderId="18" xfId="0" applyFont="1" applyBorder="1" applyAlignment="1">
      <alignment horizontal="left" vertical="center"/>
    </xf>
    <xf numFmtId="0" fontId="26" fillId="0" borderId="18" xfId="0" applyFont="1" applyBorder="1" applyAlignment="1">
      <alignment horizontal="left" vertical="center"/>
    </xf>
    <xf numFmtId="0" fontId="27" fillId="0" borderId="18" xfId="0" applyFont="1" applyBorder="1" applyAlignment="1">
      <alignment horizontal="left" vertical="center"/>
    </xf>
    <xf numFmtId="0" fontId="28" fillId="0" borderId="18" xfId="0" applyFont="1" applyBorder="1" applyAlignment="1">
      <alignment horizontal="left" vertical="center"/>
    </xf>
    <xf numFmtId="0" fontId="29" fillId="0" borderId="18" xfId="0" applyFont="1" applyBorder="1" applyAlignment="1">
      <alignment horizontal="center" vertical="center"/>
    </xf>
    <xf numFmtId="0" fontId="30" fillId="0" borderId="18" xfId="0" applyFont="1" applyBorder="1" applyAlignment="1">
      <alignment horizontal="right" vertical="center"/>
    </xf>
    <xf numFmtId="0" fontId="30" fillId="0" borderId="34" xfId="0" applyFont="1" applyBorder="1" applyAlignment="1">
      <alignment horizontal="right" vertical="center"/>
    </xf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4" fillId="0" borderId="1" xfId="0" applyFont="1" applyBorder="1"/>
    <xf numFmtId="0" fontId="35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14" fontId="35" fillId="0" borderId="0" xfId="0" applyNumberFormat="1" applyFont="1" applyAlignment="1">
      <alignment horizontal="center"/>
    </xf>
    <xf numFmtId="14" fontId="36" fillId="0" borderId="0" xfId="0" applyNumberFormat="1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1" xfId="0" applyFont="1" applyBorder="1"/>
    <xf numFmtId="0" fontId="34" fillId="0" borderId="1" xfId="0" quotePrefix="1" applyFont="1" applyBorder="1" applyAlignment="1">
      <alignment horizontal="left"/>
    </xf>
    <xf numFmtId="0" fontId="15" fillId="0" borderId="1" xfId="0" applyFont="1" applyBorder="1"/>
    <xf numFmtId="3" fontId="38" fillId="0" borderId="1" xfId="0" applyNumberFormat="1" applyFont="1" applyBorder="1"/>
    <xf numFmtId="0" fontId="32" fillId="0" borderId="0" xfId="0" applyFont="1"/>
    <xf numFmtId="0" fontId="34" fillId="0" borderId="0" xfId="0" applyFont="1"/>
    <xf numFmtId="0" fontId="39" fillId="0" borderId="0" xfId="0" applyFont="1"/>
    <xf numFmtId="14" fontId="40" fillId="0" borderId="0" xfId="0" applyNumberFormat="1" applyFont="1"/>
    <xf numFmtId="164" fontId="40" fillId="0" borderId="0" xfId="0" applyNumberFormat="1" applyFont="1"/>
    <xf numFmtId="165" fontId="41" fillId="0" borderId="0" xfId="0" applyNumberFormat="1" applyFont="1"/>
    <xf numFmtId="14" fontId="41" fillId="0" borderId="0" xfId="0" applyNumberFormat="1" applyFont="1"/>
    <xf numFmtId="164" fontId="41" fillId="0" borderId="0" xfId="0" applyNumberFormat="1" applyFont="1"/>
    <xf numFmtId="3" fontId="42" fillId="7" borderId="55" xfId="0" applyNumberFormat="1" applyFont="1" applyFill="1" applyBorder="1" applyAlignment="1">
      <alignment horizontal="center" vertical="center" wrapText="1"/>
    </xf>
    <xf numFmtId="164" fontId="42" fillId="7" borderId="56" xfId="0" applyNumberFormat="1" applyFont="1" applyFill="1" applyBorder="1" applyAlignment="1">
      <alignment horizontal="center" vertical="center" wrapText="1"/>
    </xf>
    <xf numFmtId="3" fontId="42" fillId="7" borderId="56" xfId="0" applyNumberFormat="1" applyFont="1" applyFill="1" applyBorder="1" applyAlignment="1">
      <alignment horizontal="center" vertical="center" wrapText="1"/>
    </xf>
    <xf numFmtId="14" fontId="42" fillId="7" borderId="56" xfId="0" applyNumberFormat="1" applyFont="1" applyFill="1" applyBorder="1" applyAlignment="1">
      <alignment horizontal="center" vertical="center" wrapText="1"/>
    </xf>
    <xf numFmtId="164" fontId="39" fillId="7" borderId="56" xfId="0" applyNumberFormat="1" applyFont="1" applyFill="1" applyBorder="1" applyAlignment="1">
      <alignment horizontal="center" vertical="center" wrapText="1"/>
    </xf>
    <xf numFmtId="0" fontId="40" fillId="0" borderId="0" xfId="0" applyFont="1" applyAlignment="1">
      <alignment horizontal="center"/>
    </xf>
    <xf numFmtId="0" fontId="42" fillId="8" borderId="58" xfId="0" quotePrefix="1" applyFont="1" applyFill="1" applyBorder="1" applyAlignment="1">
      <alignment horizontal="center" vertical="center" wrapText="1"/>
    </xf>
    <xf numFmtId="0" fontId="42" fillId="8" borderId="59" xfId="0" quotePrefix="1" applyFont="1" applyFill="1" applyBorder="1" applyAlignment="1">
      <alignment horizontal="center" vertical="center" wrapText="1"/>
    </xf>
    <xf numFmtId="0" fontId="42" fillId="8" borderId="60" xfId="0" quotePrefix="1" applyFont="1" applyFill="1" applyBorder="1" applyAlignment="1">
      <alignment horizontal="center" vertical="center" wrapText="1"/>
    </xf>
    <xf numFmtId="14" fontId="43" fillId="0" borderId="61" xfId="0" applyNumberFormat="1" applyFont="1" applyBorder="1"/>
    <xf numFmtId="0" fontId="43" fillId="0" borderId="62" xfId="0" applyFont="1" applyBorder="1" applyAlignment="1">
      <alignment wrapText="1"/>
    </xf>
    <xf numFmtId="0" fontId="43" fillId="0" borderId="62" xfId="0" applyFont="1" applyBorder="1" applyAlignment="1">
      <alignment horizontal="center"/>
    </xf>
    <xf numFmtId="0" fontId="43" fillId="9" borderId="63" xfId="0" applyFont="1" applyFill="1" applyBorder="1" applyAlignment="1">
      <alignment wrapText="1"/>
    </xf>
    <xf numFmtId="164" fontId="43" fillId="0" borderId="64" xfId="0" applyNumberFormat="1" applyFont="1" applyBorder="1"/>
    <xf numFmtId="14" fontId="43" fillId="0" borderId="64" xfId="0" applyNumberFormat="1" applyFont="1" applyBorder="1"/>
    <xf numFmtId="164" fontId="43" fillId="0" borderId="62" xfId="0" applyNumberFormat="1" applyFont="1" applyBorder="1"/>
    <xf numFmtId="164" fontId="43" fillId="10" borderId="62" xfId="0" applyNumberFormat="1" applyFont="1" applyFill="1" applyBorder="1" applyAlignment="1">
      <alignment horizontal="right"/>
    </xf>
    <xf numFmtId="14" fontId="43" fillId="0" borderId="62" xfId="0" applyNumberFormat="1" applyFont="1" applyBorder="1" applyAlignment="1">
      <alignment horizontal="right"/>
    </xf>
    <xf numFmtId="164" fontId="43" fillId="10" borderId="63" xfId="0" applyNumberFormat="1" applyFont="1" applyFill="1" applyBorder="1" applyAlignment="1">
      <alignment horizontal="right"/>
    </xf>
    <xf numFmtId="164" fontId="43" fillId="10" borderId="65" xfId="0" applyNumberFormat="1" applyFont="1" applyFill="1" applyBorder="1" applyAlignment="1">
      <alignment horizontal="right"/>
    </xf>
    <xf numFmtId="164" fontId="43" fillId="0" borderId="66" xfId="0" applyNumberFormat="1" applyFont="1" applyBorder="1"/>
    <xf numFmtId="14" fontId="43" fillId="0" borderId="67" xfId="0" applyNumberFormat="1" applyFont="1" applyBorder="1"/>
    <xf numFmtId="0" fontId="43" fillId="0" borderId="68" xfId="0" applyFont="1" applyBorder="1" applyAlignment="1">
      <alignment wrapText="1"/>
    </xf>
    <xf numFmtId="0" fontId="43" fillId="0" borderId="68" xfId="0" applyFont="1" applyBorder="1" applyAlignment="1">
      <alignment horizontal="center"/>
    </xf>
    <xf numFmtId="0" fontId="43" fillId="9" borderId="68" xfId="0" applyFont="1" applyFill="1" applyBorder="1" applyAlignment="1">
      <alignment wrapText="1"/>
    </xf>
    <xf numFmtId="164" fontId="43" fillId="0" borderId="68" xfId="0" applyNumberFormat="1" applyFont="1" applyBorder="1"/>
    <xf numFmtId="14" fontId="43" fillId="0" borderId="68" xfId="0" applyNumberFormat="1" applyFont="1" applyBorder="1"/>
    <xf numFmtId="14" fontId="43" fillId="0" borderId="68" xfId="0" applyNumberFormat="1" applyFont="1" applyBorder="1" applyAlignment="1">
      <alignment horizontal="right"/>
    </xf>
    <xf numFmtId="164" fontId="43" fillId="0" borderId="69" xfId="0" applyNumberFormat="1" applyFont="1" applyBorder="1"/>
    <xf numFmtId="0" fontId="43" fillId="0" borderId="68" xfId="0" applyFont="1" applyBorder="1"/>
    <xf numFmtId="14" fontId="43" fillId="0" borderId="70" xfId="0" applyNumberFormat="1" applyFont="1" applyBorder="1"/>
    <xf numFmtId="0" fontId="43" fillId="0" borderId="71" xfId="0" applyFont="1" applyBorder="1"/>
    <xf numFmtId="0" fontId="43" fillId="0" borderId="71" xfId="0" applyFont="1" applyBorder="1" applyAlignment="1">
      <alignment horizontal="center"/>
    </xf>
    <xf numFmtId="0" fontId="43" fillId="9" borderId="72" xfId="0" applyFont="1" applyFill="1" applyBorder="1" applyAlignment="1">
      <alignment wrapText="1"/>
    </xf>
    <xf numFmtId="164" fontId="43" fillId="0" borderId="71" xfId="0" applyNumberFormat="1" applyFont="1" applyBorder="1"/>
    <xf numFmtId="14" fontId="43" fillId="0" borderId="71" xfId="0" applyNumberFormat="1" applyFont="1" applyBorder="1"/>
    <xf numFmtId="164" fontId="43" fillId="10" borderId="73" xfId="0" applyNumberFormat="1" applyFont="1" applyFill="1" applyBorder="1" applyAlignment="1">
      <alignment horizontal="right"/>
    </xf>
    <xf numFmtId="14" fontId="43" fillId="0" borderId="71" xfId="0" applyNumberFormat="1" applyFont="1" applyBorder="1" applyAlignment="1">
      <alignment horizontal="right"/>
    </xf>
    <xf numFmtId="164" fontId="43" fillId="10" borderId="74" xfId="0" applyNumberFormat="1" applyFont="1" applyFill="1" applyBorder="1" applyAlignment="1">
      <alignment horizontal="right"/>
    </xf>
    <xf numFmtId="164" fontId="43" fillId="0" borderId="75" xfId="0" applyNumberFormat="1" applyFont="1" applyBorder="1"/>
    <xf numFmtId="14" fontId="42" fillId="0" borderId="59" xfId="0" applyNumberFormat="1" applyFont="1" applyBorder="1"/>
    <xf numFmtId="0" fontId="42" fillId="0" borderId="76" xfId="0" applyFont="1" applyBorder="1"/>
    <xf numFmtId="0" fontId="42" fillId="0" borderId="76" xfId="0" applyFont="1" applyBorder="1" applyAlignment="1">
      <alignment horizontal="center"/>
    </xf>
    <xf numFmtId="0" fontId="42" fillId="9" borderId="76" xfId="0" applyFont="1" applyFill="1" applyBorder="1" applyAlignment="1">
      <alignment wrapText="1"/>
    </xf>
    <xf numFmtId="164" fontId="42" fillId="0" borderId="76" xfId="0" applyNumberFormat="1" applyFont="1" applyBorder="1"/>
    <xf numFmtId="14" fontId="42" fillId="0" borderId="76" xfId="0" applyNumberFormat="1" applyFont="1" applyBorder="1"/>
    <xf numFmtId="164" fontId="42" fillId="0" borderId="77" xfId="0" applyNumberFormat="1" applyFont="1" applyBorder="1"/>
    <xf numFmtId="167" fontId="40" fillId="0" borderId="0" xfId="0" applyNumberFormat="1" applyFont="1"/>
    <xf numFmtId="0" fontId="39" fillId="7" borderId="73" xfId="0" applyFont="1" applyFill="1" applyBorder="1" applyAlignment="1">
      <alignment horizontal="center" vertical="center" wrapText="1"/>
    </xf>
    <xf numFmtId="0" fontId="39" fillId="7" borderId="89" xfId="0" applyFont="1" applyFill="1" applyBorder="1" applyAlignment="1">
      <alignment horizontal="center" vertical="center" wrapText="1"/>
    </xf>
    <xf numFmtId="3" fontId="39" fillId="7" borderId="89" xfId="0" applyNumberFormat="1" applyFont="1" applyFill="1" applyBorder="1" applyAlignment="1">
      <alignment horizontal="center" vertical="center" wrapText="1"/>
    </xf>
    <xf numFmtId="168" fontId="39" fillId="7" borderId="89" xfId="0" applyNumberFormat="1" applyFont="1" applyFill="1" applyBorder="1" applyAlignment="1">
      <alignment horizontal="center" vertical="center" wrapText="1"/>
    </xf>
    <xf numFmtId="164" fontId="39" fillId="7" borderId="89" xfId="0" applyNumberFormat="1" applyFont="1" applyFill="1" applyBorder="1" applyAlignment="1">
      <alignment horizontal="center" vertical="center" wrapText="1"/>
    </xf>
    <xf numFmtId="0" fontId="39" fillId="11" borderId="73" xfId="0" applyFont="1" applyFill="1" applyBorder="1" applyAlignment="1">
      <alignment horizontal="center" vertical="center" wrapText="1"/>
    </xf>
    <xf numFmtId="166" fontId="39" fillId="11" borderId="74" xfId="0" applyNumberFormat="1" applyFont="1" applyFill="1" applyBorder="1" applyAlignment="1">
      <alignment horizontal="center" vertical="center" wrapText="1"/>
    </xf>
    <xf numFmtId="3" fontId="39" fillId="0" borderId="0" xfId="0" applyNumberFormat="1" applyFont="1" applyAlignment="1">
      <alignment horizontal="center" vertical="center" wrapText="1"/>
    </xf>
    <xf numFmtId="168" fontId="39" fillId="0" borderId="0" xfId="0" applyNumberFormat="1" applyFont="1" applyAlignment="1">
      <alignment horizontal="center" vertical="center" wrapText="1"/>
    </xf>
    <xf numFmtId="164" fontId="39" fillId="0" borderId="0" xfId="0" applyNumberFormat="1" applyFont="1" applyAlignment="1">
      <alignment vertical="center" wrapText="1"/>
    </xf>
    <xf numFmtId="3" fontId="39" fillId="10" borderId="8" xfId="0" applyNumberFormat="1" applyFont="1" applyFill="1" applyBorder="1" applyAlignment="1">
      <alignment horizontal="center" vertical="center" wrapText="1"/>
    </xf>
    <xf numFmtId="3" fontId="39" fillId="0" borderId="5" xfId="0" applyNumberFormat="1" applyFont="1" applyBorder="1" applyAlignment="1">
      <alignment horizontal="center" vertical="center" wrapText="1"/>
    </xf>
    <xf numFmtId="14" fontId="40" fillId="0" borderId="92" xfId="0" applyNumberFormat="1" applyFont="1" applyBorder="1"/>
    <xf numFmtId="0" fontId="40" fillId="0" borderId="68" xfId="0" applyFont="1" applyBorder="1" applyAlignment="1">
      <alignment wrapText="1"/>
    </xf>
    <xf numFmtId="0" fontId="40" fillId="0" borderId="92" xfId="0" applyFont="1" applyBorder="1" applyAlignment="1">
      <alignment horizontal="center"/>
    </xf>
    <xf numFmtId="164" fontId="40" fillId="0" borderId="92" xfId="0" applyNumberFormat="1" applyFont="1" applyBorder="1"/>
    <xf numFmtId="164" fontId="40" fillId="10" borderId="63" xfId="0" applyNumberFormat="1" applyFont="1" applyFill="1" applyBorder="1" applyAlignment="1">
      <alignment horizontal="right"/>
    </xf>
    <xf numFmtId="164" fontId="40" fillId="0" borderId="64" xfId="0" applyNumberFormat="1" applyFont="1" applyBorder="1" applyAlignment="1">
      <alignment horizontal="right"/>
    </xf>
    <xf numFmtId="164" fontId="40" fillId="0" borderId="64" xfId="0" applyNumberFormat="1" applyFont="1" applyBorder="1"/>
    <xf numFmtId="14" fontId="40" fillId="0" borderId="68" xfId="0" applyNumberFormat="1" applyFont="1" applyBorder="1"/>
    <xf numFmtId="0" fontId="40" fillId="0" borderId="68" xfId="0" applyFont="1" applyBorder="1" applyAlignment="1">
      <alignment horizontal="center"/>
    </xf>
    <xf numFmtId="164" fontId="40" fillId="0" borderId="68" xfId="0" applyNumberFormat="1" applyFont="1" applyBorder="1"/>
    <xf numFmtId="164" fontId="40" fillId="10" borderId="68" xfId="0" applyNumberFormat="1" applyFont="1" applyFill="1" applyBorder="1" applyAlignment="1">
      <alignment horizontal="right"/>
    </xf>
    <xf numFmtId="164" fontId="40" fillId="0" borderId="68" xfId="0" applyNumberFormat="1" applyFont="1" applyBorder="1" applyAlignment="1">
      <alignment horizontal="right"/>
    </xf>
    <xf numFmtId="0" fontId="40" fillId="0" borderId="68" xfId="0" quotePrefix="1" applyFont="1" applyBorder="1" applyAlignment="1">
      <alignment horizontal="center"/>
    </xf>
    <xf numFmtId="0" fontId="44" fillId="0" borderId="0" xfId="0" applyFont="1"/>
    <xf numFmtId="0" fontId="39" fillId="0" borderId="0" xfId="0" applyFont="1" applyAlignment="1">
      <alignment horizontal="right"/>
    </xf>
    <xf numFmtId="0" fontId="45" fillId="0" borderId="0" xfId="0" applyFont="1"/>
    <xf numFmtId="0" fontId="46" fillId="0" borderId="0" xfId="0" applyFont="1"/>
    <xf numFmtId="164" fontId="45" fillId="0" borderId="0" xfId="0" applyNumberFormat="1" applyFont="1"/>
    <xf numFmtId="164" fontId="46" fillId="0" borderId="0" xfId="0" applyNumberFormat="1" applyFont="1"/>
    <xf numFmtId="0" fontId="47" fillId="0" borderId="0" xfId="0" applyFont="1"/>
    <xf numFmtId="0" fontId="46" fillId="0" borderId="0" xfId="0" applyFont="1" applyAlignment="1">
      <alignment horizontal="right"/>
    </xf>
    <xf numFmtId="164" fontId="39" fillId="0" borderId="0" xfId="0" applyNumberFormat="1" applyFont="1"/>
    <xf numFmtId="164" fontId="39" fillId="10" borderId="36" xfId="0" applyNumberFormat="1" applyFont="1" applyFill="1" applyBorder="1"/>
    <xf numFmtId="164" fontId="40" fillId="10" borderId="36" xfId="0" applyNumberFormat="1" applyFont="1" applyFill="1" applyBorder="1"/>
    <xf numFmtId="0" fontId="40" fillId="10" borderId="36" xfId="0" applyFont="1" applyFill="1" applyBorder="1"/>
    <xf numFmtId="0" fontId="39" fillId="0" borderId="1" xfId="0" applyFont="1" applyBorder="1" applyAlignment="1">
      <alignment horizontal="center"/>
    </xf>
    <xf numFmtId="3" fontId="40" fillId="10" borderId="36" xfId="0" applyNumberFormat="1" applyFont="1" applyFill="1" applyBorder="1"/>
    <xf numFmtId="0" fontId="39" fillId="0" borderId="93" xfId="0" applyFont="1" applyBorder="1"/>
    <xf numFmtId="0" fontId="40" fillId="0" borderId="94" xfId="0" applyFont="1" applyBorder="1"/>
    <xf numFmtId="3" fontId="40" fillId="10" borderId="95" xfId="0" applyNumberFormat="1" applyFont="1" applyFill="1" applyBorder="1"/>
    <xf numFmtId="0" fontId="39" fillId="0" borderId="96" xfId="0" applyFont="1" applyBorder="1"/>
    <xf numFmtId="0" fontId="40" fillId="0" borderId="97" xfId="0" applyFont="1" applyBorder="1"/>
    <xf numFmtId="3" fontId="40" fillId="10" borderId="73" xfId="0" applyNumberFormat="1" applyFont="1" applyFill="1" applyBorder="1"/>
    <xf numFmtId="0" fontId="39" fillId="0" borderId="41" xfId="0" applyFont="1" applyBorder="1"/>
    <xf numFmtId="0" fontId="46" fillId="0" borderId="1" xfId="0" applyFont="1" applyBorder="1"/>
    <xf numFmtId="3" fontId="39" fillId="10" borderId="1" xfId="0" applyNumberFormat="1" applyFont="1" applyFill="1" applyBorder="1"/>
    <xf numFmtId="3" fontId="39" fillId="0" borderId="0" xfId="0" applyNumberFormat="1" applyFont="1"/>
    <xf numFmtId="0" fontId="39" fillId="12" borderId="98" xfId="0" applyFont="1" applyFill="1" applyBorder="1" applyAlignment="1">
      <alignment horizontal="center" vertical="center" wrapText="1"/>
    </xf>
    <xf numFmtId="166" fontId="39" fillId="12" borderId="98" xfId="0" applyNumberFormat="1" applyFont="1" applyFill="1" applyBorder="1" applyAlignment="1">
      <alignment horizontal="center" vertical="center" wrapText="1"/>
    </xf>
    <xf numFmtId="0" fontId="39" fillId="12" borderId="89" xfId="0" applyFont="1" applyFill="1" applyBorder="1" applyAlignment="1">
      <alignment horizontal="center" vertical="center" wrapText="1"/>
    </xf>
    <xf numFmtId="166" fontId="39" fillId="12" borderId="89" xfId="0" applyNumberFormat="1" applyFont="1" applyFill="1" applyBorder="1" applyAlignment="1">
      <alignment horizontal="center" vertical="center" wrapText="1"/>
    </xf>
    <xf numFmtId="3" fontId="39" fillId="12" borderId="89" xfId="0" applyNumberFormat="1" applyFont="1" applyFill="1" applyBorder="1" applyAlignment="1">
      <alignment horizontal="center" vertical="center" wrapText="1"/>
    </xf>
    <xf numFmtId="168" fontId="39" fillId="12" borderId="89" xfId="0" applyNumberFormat="1" applyFont="1" applyFill="1" applyBorder="1" applyAlignment="1">
      <alignment horizontal="center" vertical="center" wrapText="1"/>
    </xf>
    <xf numFmtId="164" fontId="39" fillId="12" borderId="89" xfId="0" applyNumberFormat="1" applyFont="1" applyFill="1" applyBorder="1" applyAlignment="1">
      <alignment vertical="center" wrapText="1"/>
    </xf>
    <xf numFmtId="0" fontId="39" fillId="11" borderId="102" xfId="0" applyFont="1" applyFill="1" applyBorder="1" applyAlignment="1">
      <alignment horizontal="center" vertical="center" wrapText="1"/>
    </xf>
    <xf numFmtId="0" fontId="39" fillId="11" borderId="98" xfId="0" applyFont="1" applyFill="1" applyBorder="1" applyAlignment="1">
      <alignment horizontal="center" vertical="center" wrapText="1"/>
    </xf>
    <xf numFmtId="166" fontId="39" fillId="11" borderId="103" xfId="0" applyNumberFormat="1" applyFont="1" applyFill="1" applyBorder="1" applyAlignment="1">
      <alignment horizontal="center" vertical="center" wrapText="1"/>
    </xf>
    <xf numFmtId="3" fontId="39" fillId="0" borderId="14" xfId="0" applyNumberFormat="1" applyFont="1" applyBorder="1" applyAlignment="1">
      <alignment horizontal="center" vertical="center" wrapText="1"/>
    </xf>
    <xf numFmtId="168" fontId="39" fillId="0" borderId="14" xfId="0" applyNumberFormat="1" applyFont="1" applyBorder="1" applyAlignment="1">
      <alignment horizontal="center" vertical="center" wrapText="1"/>
    </xf>
    <xf numFmtId="164" fontId="39" fillId="0" borderId="14" xfId="0" applyNumberFormat="1" applyFont="1" applyBorder="1" applyAlignment="1">
      <alignment vertical="center" wrapText="1"/>
    </xf>
    <xf numFmtId="3" fontId="39" fillId="10" borderId="20" xfId="0" applyNumberFormat="1" applyFont="1" applyFill="1" applyBorder="1" applyAlignment="1">
      <alignment horizontal="center" vertical="center" wrapText="1"/>
    </xf>
    <xf numFmtId="14" fontId="40" fillId="0" borderId="104" xfId="0" applyNumberFormat="1" applyFont="1" applyBorder="1"/>
    <xf numFmtId="0" fontId="40" fillId="0" borderId="92" xfId="0" applyFont="1" applyBorder="1"/>
    <xf numFmtId="164" fontId="40" fillId="0" borderId="92" xfId="0" applyNumberFormat="1" applyFont="1" applyBorder="1" applyAlignment="1">
      <alignment horizontal="center"/>
    </xf>
    <xf numFmtId="169" fontId="40" fillId="0" borderId="92" xfId="0" applyNumberFormat="1" applyFont="1" applyBorder="1" applyAlignment="1">
      <alignment horizontal="center"/>
    </xf>
    <xf numFmtId="164" fontId="44" fillId="0" borderId="66" xfId="0" applyNumberFormat="1" applyFont="1" applyBorder="1"/>
    <xf numFmtId="164" fontId="44" fillId="0" borderId="69" xfId="0" applyNumberFormat="1" applyFont="1" applyBorder="1"/>
    <xf numFmtId="14" fontId="40" fillId="0" borderId="105" xfId="0" applyNumberFormat="1" applyFont="1" applyBorder="1"/>
    <xf numFmtId="0" fontId="40" fillId="0" borderId="106" xfId="0" applyFont="1" applyBorder="1"/>
    <xf numFmtId="164" fontId="40" fillId="0" borderId="106" xfId="0" applyNumberFormat="1" applyFont="1" applyBorder="1" applyAlignment="1">
      <alignment horizontal="center"/>
    </xf>
    <xf numFmtId="167" fontId="40" fillId="0" borderId="106" xfId="0" applyNumberFormat="1" applyFont="1" applyBorder="1"/>
    <xf numFmtId="164" fontId="40" fillId="0" borderId="106" xfId="0" applyNumberFormat="1" applyFont="1" applyBorder="1"/>
    <xf numFmtId="164" fontId="40" fillId="10" borderId="106" xfId="0" applyNumberFormat="1" applyFont="1" applyFill="1" applyBorder="1" applyAlignment="1">
      <alignment horizontal="right"/>
    </xf>
    <xf numFmtId="164" fontId="40" fillId="0" borderId="106" xfId="0" applyNumberFormat="1" applyFont="1" applyBorder="1" applyAlignment="1">
      <alignment horizontal="right"/>
    </xf>
    <xf numFmtId="164" fontId="44" fillId="0" borderId="107" xfId="0" applyNumberFormat="1" applyFont="1" applyBorder="1"/>
    <xf numFmtId="164" fontId="44" fillId="0" borderId="0" xfId="0" applyNumberFormat="1" applyFont="1"/>
    <xf numFmtId="49" fontId="40" fillId="0" borderId="0" xfId="0" applyNumberFormat="1" applyFont="1"/>
    <xf numFmtId="0" fontId="40" fillId="8" borderId="108" xfId="0" applyFont="1" applyFill="1" applyBorder="1"/>
    <xf numFmtId="0" fontId="48" fillId="8" borderId="109" xfId="0" applyFont="1" applyFill="1" applyBorder="1"/>
    <xf numFmtId="0" fontId="49" fillId="8" borderId="109" xfId="0" applyFont="1" applyFill="1" applyBorder="1"/>
    <xf numFmtId="49" fontId="49" fillId="8" borderId="109" xfId="0" applyNumberFormat="1" applyFont="1" applyFill="1" applyBorder="1"/>
    <xf numFmtId="49" fontId="49" fillId="8" borderId="3" xfId="0" applyNumberFormat="1" applyFont="1" applyFill="1" applyBorder="1"/>
    <xf numFmtId="0" fontId="49" fillId="0" borderId="0" xfId="0" applyFont="1"/>
    <xf numFmtId="0" fontId="39" fillId="12" borderId="1" xfId="0" applyFont="1" applyFill="1" applyBorder="1" applyAlignment="1">
      <alignment horizontal="center"/>
    </xf>
    <xf numFmtId="49" fontId="39" fillId="12" borderId="1" xfId="0" applyNumberFormat="1" applyFont="1" applyFill="1" applyBorder="1" applyAlignment="1">
      <alignment horizontal="center"/>
    </xf>
    <xf numFmtId="0" fontId="39" fillId="0" borderId="0" xfId="0" applyFont="1" applyAlignment="1">
      <alignment horizontal="center"/>
    </xf>
    <xf numFmtId="0" fontId="40" fillId="0" borderId="110" xfId="0" applyFont="1" applyBorder="1"/>
    <xf numFmtId="49" fontId="40" fillId="0" borderId="110" xfId="0" quotePrefix="1" applyNumberFormat="1" applyFont="1" applyBorder="1" applyAlignment="1">
      <alignment horizontal="right"/>
    </xf>
    <xf numFmtId="0" fontId="40" fillId="0" borderId="111" xfId="0" applyFont="1" applyBorder="1"/>
    <xf numFmtId="49" fontId="40" fillId="0" borderId="111" xfId="0" applyNumberFormat="1" applyFont="1" applyBorder="1" applyAlignment="1">
      <alignment horizontal="right"/>
    </xf>
    <xf numFmtId="0" fontId="40" fillId="0" borderId="112" xfId="0" applyFont="1" applyBorder="1"/>
    <xf numFmtId="49" fontId="40" fillId="0" borderId="112" xfId="0" applyNumberFormat="1" applyFont="1" applyBorder="1" applyAlignment="1">
      <alignment horizontal="right"/>
    </xf>
    <xf numFmtId="0" fontId="50" fillId="0" borderId="16" xfId="0" applyFont="1" applyBorder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0" fillId="0" borderId="17" xfId="0" applyFont="1" applyBorder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56" fillId="0" borderId="0" xfId="0" applyFont="1"/>
    <xf numFmtId="0" fontId="53" fillId="0" borderId="16" xfId="0" applyFont="1" applyBorder="1" applyAlignment="1">
      <alignment horizontal="center" vertical="center"/>
    </xf>
    <xf numFmtId="0" fontId="53" fillId="0" borderId="17" xfId="0" applyFont="1" applyBorder="1" applyAlignment="1">
      <alignment horizontal="center" vertical="center"/>
    </xf>
    <xf numFmtId="14" fontId="40" fillId="0" borderId="64" xfId="0" applyNumberFormat="1" applyFont="1" applyBorder="1"/>
    <xf numFmtId="0" fontId="7" fillId="0" borderId="90" xfId="0" applyFont="1" applyBorder="1"/>
    <xf numFmtId="164" fontId="40" fillId="0" borderId="65" xfId="0" applyNumberFormat="1" applyFont="1" applyBorder="1" applyAlignment="1">
      <alignment horizontal="center"/>
    </xf>
    <xf numFmtId="164" fontId="40" fillId="0" borderId="113" xfId="0" applyNumberFormat="1" applyFont="1" applyBorder="1" applyAlignment="1">
      <alignment horizontal="right"/>
    </xf>
    <xf numFmtId="3" fontId="39" fillId="10" borderId="81" xfId="0" applyNumberFormat="1" applyFont="1" applyFill="1" applyBorder="1" applyAlignment="1">
      <alignment horizontal="center" vertical="center" wrapText="1"/>
    </xf>
    <xf numFmtId="0" fontId="39" fillId="12" borderId="99" xfId="0" applyFont="1" applyFill="1" applyBorder="1" applyAlignment="1">
      <alignment horizontal="center" vertical="center" wrapText="1"/>
    </xf>
    <xf numFmtId="0" fontId="39" fillId="11" borderId="99" xfId="0" applyFont="1" applyFill="1" applyBorder="1" applyAlignment="1">
      <alignment horizontal="center" vertical="center" wrapText="1"/>
    </xf>
    <xf numFmtId="14" fontId="40" fillId="0" borderId="116" xfId="0" applyNumberFormat="1" applyFont="1" applyBorder="1"/>
    <xf numFmtId="14" fontId="40" fillId="0" borderId="117" xfId="0" applyNumberFormat="1" applyFont="1" applyBorder="1"/>
    <xf numFmtId="43" fontId="0" fillId="0" borderId="0" xfId="1" applyFont="1"/>
    <xf numFmtId="0" fontId="3" fillId="4" borderId="10" xfId="0" applyFont="1" applyFill="1" applyBorder="1" applyAlignment="1">
      <alignment horizontal="center" vertical="center"/>
    </xf>
    <xf numFmtId="0" fontId="7" fillId="0" borderId="11" xfId="0" applyFont="1" applyBorder="1"/>
    <xf numFmtId="0" fontId="7" fillId="0" borderId="12" xfId="0" applyFont="1" applyBorder="1"/>
    <xf numFmtId="0" fontId="10" fillId="0" borderId="0" xfId="0" applyFont="1" applyAlignment="1">
      <alignment horizontal="center" vertical="top"/>
    </xf>
    <xf numFmtId="0" fontId="0" fillId="0" borderId="0" xfId="0"/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51" fillId="0" borderId="18" xfId="0" applyFont="1" applyBorder="1" applyAlignment="1">
      <alignment horizontal="center" vertical="center"/>
    </xf>
    <xf numFmtId="0" fontId="52" fillId="0" borderId="18" xfId="0" applyFont="1" applyBorder="1"/>
    <xf numFmtId="0" fontId="54" fillId="0" borderId="18" xfId="0" applyFont="1" applyBorder="1" applyAlignment="1">
      <alignment horizontal="center" vertical="center"/>
    </xf>
    <xf numFmtId="0" fontId="55" fillId="0" borderId="18" xfId="0" applyFont="1" applyBorder="1" applyAlignment="1">
      <alignment horizontal="center" vertical="center"/>
    </xf>
    <xf numFmtId="0" fontId="57" fillId="0" borderId="18" xfId="0" applyFont="1" applyBorder="1" applyAlignment="1">
      <alignment horizontal="center" vertical="center"/>
    </xf>
    <xf numFmtId="0" fontId="58" fillId="0" borderId="18" xfId="0" applyFont="1" applyBorder="1" applyAlignment="1">
      <alignment horizontal="center" vertical="center"/>
    </xf>
    <xf numFmtId="0" fontId="31" fillId="0" borderId="41" xfId="0" applyFont="1" applyBorder="1" applyAlignment="1">
      <alignment horizontal="center"/>
    </xf>
    <xf numFmtId="0" fontId="7" fillId="0" borderId="2" xfId="0" applyFont="1" applyBorder="1"/>
    <xf numFmtId="164" fontId="42" fillId="7" borderId="43" xfId="0" applyNumberFormat="1" applyFont="1" applyFill="1" applyBorder="1" applyAlignment="1">
      <alignment horizontal="center" vertical="center" wrapText="1"/>
    </xf>
    <xf numFmtId="0" fontId="7" fillId="0" borderId="53" xfId="0" applyFont="1" applyBorder="1"/>
    <xf numFmtId="0" fontId="42" fillId="7" borderId="51" xfId="0" applyFont="1" applyFill="1" applyBorder="1" applyAlignment="1">
      <alignment horizontal="center" vertical="center" wrapText="1"/>
    </xf>
    <xf numFmtId="0" fontId="7" fillId="0" borderId="57" xfId="0" applyFont="1" applyBorder="1"/>
    <xf numFmtId="0" fontId="40" fillId="0" borderId="17" xfId="0" applyFont="1" applyBorder="1" applyAlignment="1">
      <alignment horizontal="center"/>
    </xf>
    <xf numFmtId="0" fontId="7" fillId="0" borderId="17" xfId="0" applyFont="1" applyBorder="1"/>
    <xf numFmtId="0" fontId="42" fillId="7" borderId="42" xfId="0" applyFont="1" applyFill="1" applyBorder="1" applyAlignment="1">
      <alignment horizontal="center" vertical="center" wrapText="1"/>
    </xf>
    <xf numFmtId="0" fontId="7" fillId="0" borderId="52" xfId="0" applyFont="1" applyBorder="1"/>
    <xf numFmtId="0" fontId="42" fillId="7" borderId="43" xfId="0" applyFont="1" applyFill="1" applyBorder="1" applyAlignment="1">
      <alignment horizontal="center" vertical="center" wrapText="1"/>
    </xf>
    <xf numFmtId="166" fontId="42" fillId="7" borderId="43" xfId="0" applyNumberFormat="1" applyFont="1" applyFill="1" applyBorder="1" applyAlignment="1">
      <alignment horizontal="center" vertical="center" wrapText="1"/>
    </xf>
    <xf numFmtId="14" fontId="42" fillId="7" borderId="44" xfId="0" applyNumberFormat="1" applyFont="1" applyFill="1" applyBorder="1" applyAlignment="1">
      <alignment horizontal="center" vertical="center" wrapText="1"/>
    </xf>
    <xf numFmtId="0" fontId="7" fillId="0" borderId="54" xfId="0" applyFont="1" applyBorder="1"/>
    <xf numFmtId="3" fontId="42" fillId="7" borderId="45" xfId="0" applyNumberFormat="1" applyFont="1" applyFill="1" applyBorder="1" applyAlignment="1">
      <alignment horizontal="center" vertical="center" wrapText="1"/>
    </xf>
    <xf numFmtId="0" fontId="7" fillId="0" borderId="46" xfId="0" applyFont="1" applyBorder="1"/>
    <xf numFmtId="0" fontId="7" fillId="0" borderId="47" xfId="0" applyFont="1" applyBorder="1"/>
    <xf numFmtId="164" fontId="42" fillId="7" borderId="48" xfId="0" applyNumberFormat="1" applyFont="1" applyFill="1" applyBorder="1" applyAlignment="1">
      <alignment horizontal="center" vertical="center" wrapText="1"/>
    </xf>
    <xf numFmtId="0" fontId="7" fillId="0" borderId="49" xfId="0" applyFont="1" applyBorder="1"/>
    <xf numFmtId="0" fontId="7" fillId="0" borderId="50" xfId="0" applyFont="1" applyBorder="1"/>
    <xf numFmtId="168" fontId="39" fillId="7" borderId="86" xfId="0" applyNumberFormat="1" applyFont="1" applyFill="1" applyBorder="1" applyAlignment="1">
      <alignment horizontal="center" vertical="center" wrapText="1"/>
    </xf>
    <xf numFmtId="0" fontId="7" fillId="0" borderId="90" xfId="0" applyFont="1" applyBorder="1"/>
    <xf numFmtId="168" fontId="39" fillId="7" borderId="87" xfId="0" applyNumberFormat="1" applyFont="1" applyFill="1" applyBorder="1" applyAlignment="1">
      <alignment horizontal="center" vertical="center" wrapText="1"/>
    </xf>
    <xf numFmtId="0" fontId="7" fillId="0" borderId="91" xfId="0" applyFont="1" applyBorder="1"/>
    <xf numFmtId="165" fontId="41" fillId="8" borderId="78" xfId="0" applyNumberFormat="1" applyFont="1" applyFill="1" applyBorder="1" applyAlignment="1">
      <alignment horizontal="center"/>
    </xf>
    <xf numFmtId="0" fontId="7" fillId="0" borderId="79" xfId="0" applyFont="1" applyBorder="1"/>
    <xf numFmtId="0" fontId="7" fillId="0" borderId="80" xfId="0" applyFont="1" applyBorder="1"/>
    <xf numFmtId="0" fontId="40" fillId="8" borderId="81" xfId="0" applyFont="1" applyFill="1" applyBorder="1" applyAlignment="1">
      <alignment horizontal="center"/>
    </xf>
    <xf numFmtId="0" fontId="7" fillId="0" borderId="82" xfId="0" applyFont="1" applyBorder="1"/>
    <xf numFmtId="0" fontId="7" fillId="0" borderId="83" xfId="0" applyFont="1" applyBorder="1"/>
    <xf numFmtId="0" fontId="39" fillId="7" borderId="84" xfId="0" applyFont="1" applyFill="1" applyBorder="1" applyAlignment="1">
      <alignment horizontal="center" vertical="center" wrapText="1"/>
    </xf>
    <xf numFmtId="0" fontId="39" fillId="7" borderId="85" xfId="0" applyFont="1" applyFill="1" applyBorder="1" applyAlignment="1">
      <alignment horizontal="center" vertical="center" wrapText="1"/>
    </xf>
    <xf numFmtId="166" fontId="39" fillId="7" borderId="85" xfId="0" applyNumberFormat="1" applyFont="1" applyFill="1" applyBorder="1" applyAlignment="1">
      <alignment horizontal="center" vertical="center" wrapText="1"/>
    </xf>
    <xf numFmtId="168" fontId="39" fillId="7" borderId="81" xfId="0" applyNumberFormat="1" applyFont="1" applyFill="1" applyBorder="1" applyAlignment="1">
      <alignment horizontal="center" vertical="center" wrapText="1"/>
    </xf>
    <xf numFmtId="0" fontId="39" fillId="7" borderId="88" xfId="0" applyFont="1" applyFill="1" applyBorder="1" applyAlignment="1">
      <alignment horizontal="center" vertical="center" wrapText="1"/>
    </xf>
    <xf numFmtId="0" fontId="39" fillId="7" borderId="95" xfId="0" applyFont="1" applyFill="1" applyBorder="1" applyAlignment="1">
      <alignment horizontal="center" vertical="center" wrapText="1"/>
    </xf>
    <xf numFmtId="0" fontId="39" fillId="7" borderId="89" xfId="0" applyFont="1" applyFill="1" applyBorder="1" applyAlignment="1">
      <alignment horizontal="center" vertical="center" wrapText="1"/>
    </xf>
    <xf numFmtId="168" fontId="39" fillId="12" borderId="100" xfId="0" applyNumberFormat="1" applyFont="1" applyFill="1" applyBorder="1" applyAlignment="1">
      <alignment horizontal="center" vertical="center" wrapText="1"/>
    </xf>
    <xf numFmtId="0" fontId="7" fillId="0" borderId="101" xfId="0" applyFont="1" applyBorder="1"/>
    <xf numFmtId="0" fontId="39" fillId="12" borderId="42" xfId="0" applyFont="1" applyFill="1" applyBorder="1" applyAlignment="1">
      <alignment horizontal="center" vertical="center" wrapText="1"/>
    </xf>
    <xf numFmtId="168" fontId="39" fillId="12" borderId="45" xfId="0" applyNumberFormat="1" applyFont="1" applyFill="1" applyBorder="1" applyAlignment="1">
      <alignment horizontal="center" vertical="center" wrapText="1"/>
    </xf>
    <xf numFmtId="168" fontId="39" fillId="12" borderId="99" xfId="0" applyNumberFormat="1" applyFont="1" applyFill="1" applyBorder="1" applyAlignment="1">
      <alignment horizontal="center" vertical="center" wrapText="1"/>
    </xf>
    <xf numFmtId="168" fontId="39" fillId="12" borderId="103" xfId="0" applyNumberFormat="1" applyFont="1" applyFill="1" applyBorder="1" applyAlignment="1">
      <alignment horizontal="center" vertical="center" wrapText="1"/>
    </xf>
    <xf numFmtId="168" fontId="39" fillId="12" borderId="114" xfId="0" applyNumberFormat="1" applyFont="1" applyFill="1" applyBorder="1" applyAlignment="1">
      <alignment horizontal="center" vertical="center" wrapText="1"/>
    </xf>
    <xf numFmtId="168" fontId="39" fillId="12" borderId="115" xfId="0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3">
    <dxf>
      <font>
        <b/>
        <color rgb="FFFFFF00"/>
      </font>
      <fill>
        <patternFill patternType="solid">
          <fgColor rgb="FFFF00FF"/>
          <bgColor rgb="FFFF00FF"/>
        </patternFill>
      </fill>
    </dxf>
    <dxf>
      <font>
        <b/>
        <color rgb="FFFF00FF"/>
      </font>
      <fill>
        <patternFill patternType="none"/>
      </fill>
    </dxf>
    <dxf>
      <font>
        <color rgb="FFFFFF00"/>
      </font>
      <fill>
        <patternFill patternType="solid">
          <fgColor rgb="FFFF00FF"/>
          <bgColor rgb="FFFF00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comments3.xml.rels><?xml version="1.0" encoding="UTF-8" standalone="yes"?>
<Relationships xmlns="http://schemas.openxmlformats.org/package/2006/relationships"><Relationship Id="rId1" Type="http://customschemas.google.com/relationships/workbookmetadata" Target="commentsmeta2"/></Relationships>
</file>

<file path=xl/_rels/comments4.xml.rels><?xml version="1.0" encoding="UTF-8" standalone="yes"?>
<Relationships xmlns="http://schemas.openxmlformats.org/package/2006/relationships"><Relationship Id="rId1" Type="http://customschemas.google.com/relationships/workbookmetadata" Target="commentsmeta3"/></Relationships>
</file>

<file path=xl/_rels/comments5.xml.rels><?xml version="1.0" encoding="UTF-8" standalone="yes"?>
<Relationships xmlns="http://schemas.openxmlformats.org/package/2006/relationships"><Relationship Id="rId1" Type="http://customschemas.google.com/relationships/workbookmetadata" Target="commentsmeta4"/></Relationships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57150</xdr:colOff>
      <xdr:row>7</xdr:row>
      <xdr:rowOff>123825</xdr:rowOff>
    </xdr:from>
    <xdr:ext cx="914400" cy="381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4295775" y="285750"/>
          <a:ext cx="914400" cy="38100"/>
          <a:chOff x="4888800" y="3780000"/>
          <a:chExt cx="914400" cy="0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CxnSpPr/>
        </xdr:nvCxnSpPr>
        <xdr:spPr>
          <a:xfrm rot="10800000">
            <a:off x="4888800" y="3780000"/>
            <a:ext cx="91440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triangle" w="med" len="med"/>
          </a:ln>
        </xdr:spPr>
      </xdr:cxnSp>
    </xdr:grpSp>
    <xdr:clientData fLocksWithSheet="0"/>
  </xdr:oneCellAnchor>
  <xdr:oneCellAnchor>
    <xdr:from>
      <xdr:col>2</xdr:col>
      <xdr:colOff>295275</xdr:colOff>
      <xdr:row>12</xdr:row>
      <xdr:rowOff>114300</xdr:rowOff>
    </xdr:from>
    <xdr:ext cx="1343025" cy="1181100"/>
    <xdr:pic>
      <xdr:nvPicPr>
        <xdr:cNvPr id="9" name="image6.jp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19</xdr:col>
      <xdr:colOff>28575</xdr:colOff>
      <xdr:row>12</xdr:row>
      <xdr:rowOff>57150</xdr:rowOff>
    </xdr:from>
    <xdr:ext cx="1809750" cy="1085850"/>
    <xdr:pic>
      <xdr:nvPicPr>
        <xdr:cNvPr id="11" name="image5.jp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561975</xdr:colOff>
      <xdr:row>11</xdr:row>
      <xdr:rowOff>285750</xdr:rowOff>
    </xdr:from>
    <xdr:ext cx="419100" cy="257175"/>
    <xdr:pic>
      <xdr:nvPicPr>
        <xdr:cNvPr id="15" name="image4.pn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15</xdr:col>
      <xdr:colOff>304800</xdr:colOff>
      <xdr:row>15</xdr:row>
      <xdr:rowOff>142875</xdr:rowOff>
    </xdr:from>
    <xdr:ext cx="771525" cy="581025"/>
    <xdr:pic>
      <xdr:nvPicPr>
        <xdr:cNvPr id="16" name="image2.pn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23</xdr:col>
      <xdr:colOff>295275</xdr:colOff>
      <xdr:row>16</xdr:row>
      <xdr:rowOff>133350</xdr:rowOff>
    </xdr:from>
    <xdr:ext cx="781050" cy="295275"/>
    <xdr:pic>
      <xdr:nvPicPr>
        <xdr:cNvPr id="17" name="image15.pn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228600</xdr:colOff>
      <xdr:row>31</xdr:row>
      <xdr:rowOff>104775</xdr:rowOff>
    </xdr:from>
    <xdr:ext cx="1600200" cy="438150"/>
    <xdr:pic>
      <xdr:nvPicPr>
        <xdr:cNvPr id="18" name="image9.pn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C1000"/>
  <sheetViews>
    <sheetView showGridLines="0" topLeftCell="A7" workbookViewId="0">
      <selection activeCell="C9" sqref="C9:G9"/>
    </sheetView>
  </sheetViews>
  <sheetFormatPr defaultColWidth="11.25" defaultRowHeight="15" customHeight="1"/>
  <cols>
    <col min="1" max="1" width="4.125" customWidth="1"/>
    <col min="2" max="2" width="3.25" customWidth="1"/>
    <col min="3" max="10" width="5.625" customWidth="1"/>
    <col min="11" max="11" width="3.25" customWidth="1"/>
    <col min="12" max="17" width="5.625" customWidth="1"/>
    <col min="18" max="18" width="3.75" customWidth="1"/>
    <col min="19" max="19" width="5.625" customWidth="1"/>
    <col min="20" max="20" width="3.25" customWidth="1"/>
    <col min="21" max="27" width="5.625" customWidth="1"/>
    <col min="28" max="28" width="4.125" customWidth="1"/>
    <col min="29" max="29" width="8" customWidth="1"/>
  </cols>
  <sheetData>
    <row r="1" spans="1:29" ht="12.75" hidden="1" customHeight="1">
      <c r="A1" s="1"/>
      <c r="B1" s="2"/>
      <c r="C1" s="3" t="s">
        <v>0</v>
      </c>
      <c r="D1" s="3" t="s">
        <v>1</v>
      </c>
      <c r="E1" s="3" t="s">
        <v>2</v>
      </c>
      <c r="F1" s="3" t="s">
        <v>3</v>
      </c>
      <c r="G1" s="4"/>
      <c r="H1" s="4"/>
      <c r="I1" s="5"/>
      <c r="J1" s="4"/>
      <c r="K1" s="4"/>
      <c r="L1" s="4"/>
      <c r="M1" s="3" t="s">
        <v>4</v>
      </c>
      <c r="N1" s="3" t="s">
        <v>5</v>
      </c>
      <c r="O1" s="3" t="s">
        <v>6</v>
      </c>
      <c r="P1" s="3" t="s">
        <v>7</v>
      </c>
      <c r="Q1" s="4"/>
      <c r="R1" s="5"/>
      <c r="S1" s="4"/>
      <c r="T1" s="4"/>
      <c r="U1" s="3" t="s">
        <v>8</v>
      </c>
      <c r="V1" s="3" t="s">
        <v>9</v>
      </c>
      <c r="W1" s="3" t="s">
        <v>10</v>
      </c>
      <c r="X1" s="3" t="s">
        <v>11</v>
      </c>
      <c r="Y1" s="4"/>
      <c r="Z1" s="4"/>
      <c r="AA1" s="4"/>
      <c r="AB1" s="6"/>
      <c r="AC1" s="7"/>
    </row>
    <row r="2" spans="1:29" ht="12.75" hidden="1" customHeight="1">
      <c r="A2" s="8"/>
      <c r="B2" s="9"/>
      <c r="C2" s="10" t="str">
        <f>"1/1/" &amp;I8</f>
        <v>1/1/2025</v>
      </c>
      <c r="D2" s="9">
        <f>U2+31</f>
        <v>45748</v>
      </c>
      <c r="E2" s="9">
        <f t="shared" ref="E2:F2" si="0">V2+30</f>
        <v>45839</v>
      </c>
      <c r="F2" s="9">
        <f t="shared" si="0"/>
        <v>45931</v>
      </c>
      <c r="G2" s="9"/>
      <c r="H2" s="11"/>
      <c r="I2" s="12"/>
      <c r="J2" s="11"/>
      <c r="K2" s="11"/>
      <c r="L2" s="11">
        <f>IF(OR((AND(MOD(YEAR(C2),4)=0,MOD(YEAR(C2),100)&lt;&gt;0)), (MOD(YEAR(C2),400)=0)), 29,28)</f>
        <v>28</v>
      </c>
      <c r="M2" s="9">
        <f>C2+31</f>
        <v>45689</v>
      </c>
      <c r="N2" s="9">
        <f>D2+30</f>
        <v>45778</v>
      </c>
      <c r="O2" s="9">
        <f t="shared" ref="O2:P2" si="1">E2+31</f>
        <v>45870</v>
      </c>
      <c r="P2" s="9">
        <f t="shared" si="1"/>
        <v>45962</v>
      </c>
      <c r="Q2" s="11"/>
      <c r="R2" s="12"/>
      <c r="S2" s="11"/>
      <c r="T2" s="11"/>
      <c r="U2" s="9">
        <f>M2+L2</f>
        <v>45717</v>
      </c>
      <c r="V2" s="9">
        <f t="shared" ref="V2:W2" si="2">N2+31</f>
        <v>45809</v>
      </c>
      <c r="W2" s="9">
        <f t="shared" si="2"/>
        <v>45901</v>
      </c>
      <c r="X2" s="9">
        <f>P2+30</f>
        <v>45992</v>
      </c>
      <c r="Y2" s="11"/>
      <c r="Z2" s="11"/>
      <c r="AA2" s="11"/>
      <c r="AB2" s="7"/>
      <c r="AC2" s="13"/>
    </row>
    <row r="3" spans="1:29" ht="12.75" hidden="1" customHeight="1">
      <c r="A3" s="14" t="s">
        <v>0</v>
      </c>
      <c r="B3" s="15"/>
      <c r="C3" s="11">
        <f>IF(WEEKDAY($C$2)=1,1,0)</f>
        <v>0</v>
      </c>
      <c r="D3" s="11">
        <f>IF(WEEKDAY($C$2)=2,1,0)</f>
        <v>0</v>
      </c>
      <c r="E3" s="11">
        <f>IF(WEEKDAY($C$2)=3,1,0)</f>
        <v>0</v>
      </c>
      <c r="F3" s="11">
        <f>IF(WEEKDAY($C$2)=4,1,0)</f>
        <v>1</v>
      </c>
      <c r="G3" s="11">
        <f>IF(WEEKDAY($C$2)=5,1,0)</f>
        <v>0</v>
      </c>
      <c r="H3" s="11">
        <f>IF(WEEKDAY($C$2)=6,1,0)</f>
        <v>0</v>
      </c>
      <c r="I3" s="12">
        <f>IF(WEEKDAY($C$2)=7,1,0)</f>
        <v>0</v>
      </c>
      <c r="J3" s="15" t="s">
        <v>4</v>
      </c>
      <c r="K3" s="15"/>
      <c r="L3" s="11">
        <f>IF(WEEKDAY($M$2)=1,1,0)</f>
        <v>0</v>
      </c>
      <c r="M3" s="11">
        <f>IF(WEEKDAY($M$2)=2,1,0)</f>
        <v>0</v>
      </c>
      <c r="N3" s="11">
        <f>IF(WEEKDAY($M$2)=3,1,0)</f>
        <v>0</v>
      </c>
      <c r="O3" s="11">
        <f>IF(WEEKDAY($M$2)=4,1,0)</f>
        <v>0</v>
      </c>
      <c r="P3" s="11">
        <f>IF(WEEKDAY($M$2)=5,1,0)</f>
        <v>0</v>
      </c>
      <c r="Q3" s="11">
        <f>IF(WEEKDAY($M$2)=6,1,0)</f>
        <v>0</v>
      </c>
      <c r="R3" s="12">
        <f>IF(WEEKDAY($M$2)=7,1,0)</f>
        <v>1</v>
      </c>
      <c r="S3" s="15" t="s">
        <v>8</v>
      </c>
      <c r="T3" s="15"/>
      <c r="U3" s="11">
        <f>IF(WEEKDAY($U$2)=1,1,0)</f>
        <v>0</v>
      </c>
      <c r="V3" s="11">
        <f>IF(WEEKDAY($U$2)=2,1,0)</f>
        <v>0</v>
      </c>
      <c r="W3" s="11">
        <f>IF(WEEKDAY($U$2)=3,1,0)</f>
        <v>0</v>
      </c>
      <c r="X3" s="11">
        <f>IF(WEEKDAY($U$2)=4,1,0)</f>
        <v>0</v>
      </c>
      <c r="Y3" s="11">
        <f>IF(WEEKDAY($U$2)=5,1,0)</f>
        <v>0</v>
      </c>
      <c r="Z3" s="11">
        <f>IF(WEEKDAY($U$2)=6,1,0)</f>
        <v>0</v>
      </c>
      <c r="AA3" s="11">
        <f>IF(WEEKDAY($U$2)=7,1,0)</f>
        <v>1</v>
      </c>
      <c r="AB3" s="7"/>
      <c r="AC3" s="7"/>
    </row>
    <row r="4" spans="1:29" ht="12.75" hidden="1" customHeight="1">
      <c r="A4" s="14" t="s">
        <v>1</v>
      </c>
      <c r="B4" s="15"/>
      <c r="C4" s="11">
        <f>IF(WEEKDAY($D$2)=1,1,0)</f>
        <v>0</v>
      </c>
      <c r="D4" s="11">
        <f>IF(WEEKDAY($D$2)=2,1,0)</f>
        <v>0</v>
      </c>
      <c r="E4" s="11">
        <f>IF(WEEKDAY($D$2)=3,1,0)</f>
        <v>1</v>
      </c>
      <c r="F4" s="11">
        <f>IF(WEEKDAY($D$2)=4,1,0)</f>
        <v>0</v>
      </c>
      <c r="G4" s="11">
        <f>IF(WEEKDAY($D$2)=5,1,0)</f>
        <v>0</v>
      </c>
      <c r="H4" s="11">
        <f>IF(WEEKDAY($D$2)=6,1,0)</f>
        <v>0</v>
      </c>
      <c r="I4" s="12">
        <f>IF(WEEKDAY($D$2)=7,1,0)</f>
        <v>0</v>
      </c>
      <c r="J4" s="15" t="s">
        <v>5</v>
      </c>
      <c r="K4" s="15"/>
      <c r="L4" s="11">
        <f>IF(WEEKDAY($N$2)=1,1,0)</f>
        <v>0</v>
      </c>
      <c r="M4" s="11">
        <f>IF(WEEKDAY($N$2)=2,1,0)</f>
        <v>0</v>
      </c>
      <c r="N4" s="11">
        <f>IF(WEEKDAY($N$2)=3,1,0)</f>
        <v>0</v>
      </c>
      <c r="O4" s="11">
        <f>IF(WEEKDAY($N$2)=4,1,0)</f>
        <v>0</v>
      </c>
      <c r="P4" s="11">
        <f>IF(WEEKDAY($N$2)=5,1,0)</f>
        <v>1</v>
      </c>
      <c r="Q4" s="11">
        <f>IF(WEEKDAY($N$2)=6,1,0)</f>
        <v>0</v>
      </c>
      <c r="R4" s="12">
        <f>IF(WEEKDAY($N$2)=7,1,0)</f>
        <v>0</v>
      </c>
      <c r="S4" s="15" t="s">
        <v>9</v>
      </c>
      <c r="T4" s="15"/>
      <c r="U4" s="11">
        <f>IF(WEEKDAY($V$2)=1,1,0)</f>
        <v>1</v>
      </c>
      <c r="V4" s="11">
        <f>IF(WEEKDAY($V$2)=2,1,0)</f>
        <v>0</v>
      </c>
      <c r="W4" s="11">
        <f>IF(WEEKDAY($V$2)=3,1,0)</f>
        <v>0</v>
      </c>
      <c r="X4" s="11">
        <f>IF(WEEKDAY($V$2)=4,1,0)</f>
        <v>0</v>
      </c>
      <c r="Y4" s="11">
        <f>IF(WEEKDAY($V$2)=5,1,0)</f>
        <v>0</v>
      </c>
      <c r="Z4" s="11">
        <f>IF(WEEKDAY($V$2)=6,1,0)</f>
        <v>0</v>
      </c>
      <c r="AA4" s="11">
        <f>IF(WEEKDAY($V$2)=7,1,0)</f>
        <v>0</v>
      </c>
      <c r="AB4" s="7"/>
      <c r="AC4" s="7"/>
    </row>
    <row r="5" spans="1:29" ht="12.75" hidden="1" customHeight="1">
      <c r="A5" s="14" t="s">
        <v>2</v>
      </c>
      <c r="B5" s="15"/>
      <c r="C5" s="11">
        <f>IF(WEEKDAY($E$2)=1,1,0)</f>
        <v>0</v>
      </c>
      <c r="D5" s="11">
        <f>IF(WEEKDAY($E$2)=2,1,0)</f>
        <v>0</v>
      </c>
      <c r="E5" s="11">
        <f>IF(WEEKDAY($E$2)=3,1,0)</f>
        <v>1</v>
      </c>
      <c r="F5" s="11">
        <f>IF(WEEKDAY($E$2)=4,1,0)</f>
        <v>0</v>
      </c>
      <c r="G5" s="11">
        <f>IF(WEEKDAY($E$2)=5,1,0)</f>
        <v>0</v>
      </c>
      <c r="H5" s="11">
        <f>IF(WEEKDAY($E$2)=6,1,0)</f>
        <v>0</v>
      </c>
      <c r="I5" s="12">
        <f>IF(WEEKDAY($E$2)=7,1,0)</f>
        <v>0</v>
      </c>
      <c r="J5" s="15" t="s">
        <v>6</v>
      </c>
      <c r="K5" s="15"/>
      <c r="L5" s="11">
        <f>IF(WEEKDAY($O$2)=1,1,0)</f>
        <v>0</v>
      </c>
      <c r="M5" s="11">
        <f>IF(WEEKDAY($O$2)=2,1,0)</f>
        <v>0</v>
      </c>
      <c r="N5" s="11">
        <f>IF(WEEKDAY($O$2)=3,1,0)</f>
        <v>0</v>
      </c>
      <c r="O5" s="11">
        <f>IF(WEEKDAY($O$2)=4,1,0)</f>
        <v>0</v>
      </c>
      <c r="P5" s="11">
        <f>IF(WEEKDAY($O$2)=5,1,0)</f>
        <v>0</v>
      </c>
      <c r="Q5" s="11">
        <f>IF(WEEKDAY($O$2)=6,1,0)</f>
        <v>1</v>
      </c>
      <c r="R5" s="12">
        <f>IF(WEEKDAY($O$2)=7,1,0)</f>
        <v>0</v>
      </c>
      <c r="S5" s="15" t="s">
        <v>10</v>
      </c>
      <c r="T5" s="15"/>
      <c r="U5" s="11">
        <f>IF(WEEKDAY($W$2)=1,1,0)</f>
        <v>0</v>
      </c>
      <c r="V5" s="11">
        <f>IF(WEEKDAY($W$2)=2,1,0)</f>
        <v>1</v>
      </c>
      <c r="W5" s="11">
        <f>IF(WEEKDAY($W$2)=3,1,0)</f>
        <v>0</v>
      </c>
      <c r="X5" s="11">
        <f>IF(WEEKDAY($W$2)=4,1,0)</f>
        <v>0</v>
      </c>
      <c r="Y5" s="11">
        <f>IF(WEEKDAY($W$2)=5,1,0)</f>
        <v>0</v>
      </c>
      <c r="Z5" s="11">
        <f>IF(WEEKDAY($W$2)=6,1,0)</f>
        <v>0</v>
      </c>
      <c r="AA5" s="11">
        <f>IF(WEEKDAY($W$2)=7,1,0)</f>
        <v>0</v>
      </c>
      <c r="AB5" s="7"/>
      <c r="AC5" s="7"/>
    </row>
    <row r="6" spans="1:29" ht="12.75" hidden="1" customHeight="1">
      <c r="A6" s="14" t="s">
        <v>3</v>
      </c>
      <c r="B6" s="15"/>
      <c r="C6" s="11">
        <f>IF(WEEKDAY($F$2)=1,1,0)</f>
        <v>0</v>
      </c>
      <c r="D6" s="11">
        <f>IF(WEEKDAY($F$2)=2,1,0)</f>
        <v>0</v>
      </c>
      <c r="E6" s="11">
        <f>IF(WEEKDAY($F$2)=3,1,0)</f>
        <v>0</v>
      </c>
      <c r="F6" s="11">
        <f>IF(WEEKDAY($F$2)=4,1,0)</f>
        <v>1</v>
      </c>
      <c r="G6" s="11">
        <f>IF(WEEKDAY($F$2)=5,1,0)</f>
        <v>0</v>
      </c>
      <c r="H6" s="11">
        <f>IF(WEEKDAY($F$2)=6,1,0)</f>
        <v>0</v>
      </c>
      <c r="I6" s="12">
        <f>IF(WEEKDAY($F$2)=7,1,0)</f>
        <v>0</v>
      </c>
      <c r="J6" s="15" t="s">
        <v>7</v>
      </c>
      <c r="K6" s="15"/>
      <c r="L6" s="11">
        <f>IF(WEEKDAY($P$2)=1,1,0)</f>
        <v>0</v>
      </c>
      <c r="M6" s="11">
        <f>IF(WEEKDAY($P$2)=2,1,0)</f>
        <v>0</v>
      </c>
      <c r="N6" s="11">
        <f>IF(WEEKDAY($P$2)=3,1,0)</f>
        <v>0</v>
      </c>
      <c r="O6" s="11">
        <f>IF(WEEKDAY($P$2)=4,1,0)</f>
        <v>0</v>
      </c>
      <c r="P6" s="11">
        <f>IF(WEEKDAY($P$2)=5,1,0)</f>
        <v>0</v>
      </c>
      <c r="Q6" s="11">
        <f>IF(WEEKDAY($P$2)=6,1,0)</f>
        <v>0</v>
      </c>
      <c r="R6" s="12">
        <f>IF(WEEKDAY($P$2)=7,1,0)</f>
        <v>1</v>
      </c>
      <c r="S6" s="15" t="s">
        <v>11</v>
      </c>
      <c r="T6" s="15"/>
      <c r="U6" s="11">
        <f>IF(WEEKDAY($X$2)=1,1,0)</f>
        <v>0</v>
      </c>
      <c r="V6" s="11">
        <f>IF(WEEKDAY($X$2)=2,1,0)</f>
        <v>1</v>
      </c>
      <c r="W6" s="11">
        <f>IF(WEEKDAY($X$2)=3,1,0)</f>
        <v>0</v>
      </c>
      <c r="X6" s="11">
        <f>IF(WEEKDAY($X$2)=4,1,0)</f>
        <v>0</v>
      </c>
      <c r="Y6" s="11">
        <f>IF(WEEKDAY($X$2)=5,1,0)</f>
        <v>0</v>
      </c>
      <c r="Z6" s="11">
        <f>IF(WEEKDAY($X$2)=6,1,0)</f>
        <v>0</v>
      </c>
      <c r="AA6" s="11">
        <f>IF(WEEKDAY($X$2)=7,1,0)</f>
        <v>0</v>
      </c>
      <c r="AB6" s="7"/>
      <c r="AC6" s="7"/>
    </row>
    <row r="7" spans="1:29" ht="12.7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</row>
    <row r="8" spans="1:29" ht="24.75" customHeight="1">
      <c r="A8" s="16"/>
      <c r="B8" s="17"/>
      <c r="C8" s="18" t="s">
        <v>12</v>
      </c>
      <c r="D8" s="19"/>
      <c r="E8" s="19"/>
      <c r="F8" s="19"/>
      <c r="G8" s="19"/>
      <c r="H8" s="20"/>
      <c r="I8" s="265">
        <v>2025</v>
      </c>
      <c r="J8" s="266"/>
      <c r="K8" s="267"/>
      <c r="L8" s="7"/>
      <c r="M8" s="7"/>
      <c r="N8" s="21" t="s">
        <v>13</v>
      </c>
      <c r="O8" s="22"/>
      <c r="P8" s="22"/>
      <c r="Q8" s="22"/>
      <c r="R8" s="22"/>
      <c r="S8" s="22"/>
      <c r="T8" s="7"/>
      <c r="U8" s="7"/>
      <c r="V8" s="7"/>
      <c r="W8" s="7"/>
      <c r="X8" s="7"/>
      <c r="Y8" s="7"/>
      <c r="Z8" s="7"/>
      <c r="AA8" s="7"/>
      <c r="AB8" s="7"/>
      <c r="AC8" s="7"/>
    </row>
    <row r="9" spans="1:29" ht="15.75" customHeight="1" thickBot="1">
      <c r="A9" s="23"/>
      <c r="B9" s="23"/>
      <c r="C9" s="268" t="s">
        <v>14</v>
      </c>
      <c r="D9" s="269"/>
      <c r="E9" s="269"/>
      <c r="F9" s="269"/>
      <c r="G9" s="269"/>
      <c r="H9" s="20"/>
      <c r="I9" s="24"/>
      <c r="J9" s="24"/>
      <c r="K9" s="24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</row>
    <row r="10" spans="1:29" ht="26.25" customHeight="1">
      <c r="A10" s="25"/>
      <c r="B10" s="26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8"/>
      <c r="AC10" s="7"/>
    </row>
    <row r="11" spans="1:29" ht="24.75" customHeight="1">
      <c r="A11" s="29"/>
      <c r="B11" s="30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31"/>
      <c r="AC11" s="7"/>
    </row>
    <row r="12" spans="1:29" ht="54" customHeight="1">
      <c r="A12" s="32"/>
      <c r="B12" s="23"/>
      <c r="C12" s="20"/>
      <c r="D12" s="20"/>
      <c r="E12" s="20"/>
      <c r="F12" s="20"/>
      <c r="G12" s="20"/>
      <c r="H12" s="20"/>
      <c r="I12" s="20"/>
      <c r="J12" s="270" t="s">
        <v>15</v>
      </c>
      <c r="K12" s="269"/>
      <c r="L12" s="269"/>
      <c r="M12" s="269"/>
      <c r="N12" s="269"/>
      <c r="O12" s="269"/>
      <c r="P12" s="271">
        <f>I8</f>
        <v>2025</v>
      </c>
      <c r="Q12" s="269"/>
      <c r="R12" s="33"/>
      <c r="S12" s="34"/>
      <c r="T12" s="34"/>
      <c r="U12" s="20"/>
      <c r="V12" s="20"/>
      <c r="W12" s="20"/>
      <c r="X12" s="20"/>
      <c r="Y12" s="20"/>
      <c r="Z12" s="20"/>
      <c r="AA12" s="20"/>
      <c r="AB12" s="35"/>
      <c r="AC12" s="7"/>
    </row>
    <row r="13" spans="1:29" ht="12.75" customHeight="1">
      <c r="A13" s="32"/>
      <c r="B13" s="23"/>
      <c r="C13" s="20"/>
      <c r="D13" s="20"/>
      <c r="E13" s="20"/>
      <c r="F13" s="20"/>
      <c r="G13" s="20"/>
      <c r="H13" s="20"/>
      <c r="I13" s="20"/>
      <c r="J13" s="36"/>
      <c r="K13" s="36"/>
      <c r="L13" s="36"/>
      <c r="M13" s="36"/>
      <c r="N13" s="36"/>
      <c r="O13" s="36"/>
      <c r="P13" s="37"/>
      <c r="Q13" s="37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35"/>
      <c r="AC13" s="7"/>
    </row>
    <row r="14" spans="1:29" ht="12.75" customHeight="1">
      <c r="A14" s="29"/>
      <c r="B14" s="30"/>
      <c r="C14" s="7"/>
      <c r="D14" s="7"/>
      <c r="E14" s="38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31"/>
      <c r="AC14" s="7"/>
    </row>
    <row r="15" spans="1:29" ht="12.75" customHeight="1">
      <c r="A15" s="29"/>
      <c r="B15" s="30"/>
      <c r="C15" s="7"/>
      <c r="D15" s="7"/>
      <c r="E15" s="38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31"/>
      <c r="AC15" s="7"/>
    </row>
    <row r="16" spans="1:29" ht="12.75" customHeight="1">
      <c r="A16" s="29"/>
      <c r="B16" s="30"/>
      <c r="C16" s="7"/>
      <c r="D16" s="7"/>
      <c r="E16" s="38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31"/>
      <c r="AC16" s="7"/>
    </row>
    <row r="17" spans="1:29" ht="12.75" customHeight="1">
      <c r="A17" s="29"/>
      <c r="B17" s="30"/>
      <c r="C17" s="7"/>
      <c r="D17" s="7"/>
      <c r="E17" s="38"/>
      <c r="F17" s="7"/>
      <c r="G17" s="7"/>
      <c r="H17" s="7"/>
      <c r="I17" s="7"/>
      <c r="J17" s="7"/>
      <c r="K17" s="7"/>
      <c r="L17" s="7"/>
      <c r="M17" s="7"/>
      <c r="N17" s="38"/>
      <c r="O17" s="7"/>
      <c r="P17" s="7"/>
      <c r="Q17" s="7"/>
      <c r="R17" s="7"/>
      <c r="S17" s="7"/>
      <c r="T17" s="7"/>
      <c r="U17" s="7"/>
      <c r="V17" s="7"/>
      <c r="W17" s="7"/>
      <c r="X17" s="38"/>
      <c r="Y17" s="7"/>
      <c r="Z17" s="7"/>
      <c r="AA17" s="7"/>
      <c r="AB17" s="31"/>
      <c r="AC17" s="7"/>
    </row>
    <row r="18" spans="1:29" ht="12.75" customHeight="1">
      <c r="A18" s="29"/>
      <c r="B18" s="30"/>
      <c r="C18" s="7"/>
      <c r="D18" s="7"/>
      <c r="E18" s="38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31"/>
      <c r="AC18" s="7"/>
    </row>
    <row r="19" spans="1:29" ht="12.75" customHeight="1">
      <c r="A19" s="29"/>
      <c r="B19" s="30"/>
      <c r="C19" s="7"/>
      <c r="D19" s="7"/>
      <c r="E19" s="38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31"/>
      <c r="AC19" s="7"/>
    </row>
    <row r="20" spans="1:29" ht="12.75" customHeight="1">
      <c r="A20" s="29"/>
      <c r="B20" s="30"/>
      <c r="C20" s="7"/>
      <c r="D20" s="7"/>
      <c r="E20" s="38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31"/>
      <c r="AC20" s="7"/>
    </row>
    <row r="21" spans="1:29" s="252" customFormat="1" ht="26.25" customHeight="1">
      <c r="A21" s="248"/>
      <c r="B21" s="272" t="s">
        <v>16</v>
      </c>
      <c r="C21" s="273"/>
      <c r="D21" s="273"/>
      <c r="E21" s="273"/>
      <c r="F21" s="273"/>
      <c r="G21" s="273"/>
      <c r="H21" s="273"/>
      <c r="I21" s="273"/>
      <c r="J21" s="249"/>
      <c r="K21" s="274" t="s">
        <v>17</v>
      </c>
      <c r="L21" s="273"/>
      <c r="M21" s="273"/>
      <c r="N21" s="273"/>
      <c r="O21" s="273"/>
      <c r="P21" s="273"/>
      <c r="Q21" s="273"/>
      <c r="R21" s="273"/>
      <c r="S21" s="249"/>
      <c r="T21" s="275" t="s">
        <v>18</v>
      </c>
      <c r="U21" s="273"/>
      <c r="V21" s="273"/>
      <c r="W21" s="273"/>
      <c r="X21" s="273"/>
      <c r="Y21" s="273"/>
      <c r="Z21" s="273"/>
      <c r="AA21" s="273"/>
      <c r="AB21" s="250"/>
      <c r="AC21" s="251"/>
    </row>
    <row r="22" spans="1:29" ht="18" customHeight="1">
      <c r="A22" s="39"/>
      <c r="B22" s="40" t="s">
        <v>19</v>
      </c>
      <c r="C22" s="41" t="s">
        <v>20</v>
      </c>
      <c r="D22" s="42" t="s">
        <v>21</v>
      </c>
      <c r="E22" s="42" t="s">
        <v>22</v>
      </c>
      <c r="F22" s="42" t="s">
        <v>23</v>
      </c>
      <c r="G22" s="42" t="s">
        <v>24</v>
      </c>
      <c r="H22" s="42" t="s">
        <v>25</v>
      </c>
      <c r="I22" s="43" t="s">
        <v>26</v>
      </c>
      <c r="J22" s="44"/>
      <c r="K22" s="40" t="s">
        <v>19</v>
      </c>
      <c r="L22" s="41" t="s">
        <v>20</v>
      </c>
      <c r="M22" s="42" t="s">
        <v>21</v>
      </c>
      <c r="N22" s="42" t="s">
        <v>22</v>
      </c>
      <c r="O22" s="42" t="s">
        <v>23</v>
      </c>
      <c r="P22" s="42" t="s">
        <v>24</v>
      </c>
      <c r="Q22" s="42" t="s">
        <v>25</v>
      </c>
      <c r="R22" s="43" t="s">
        <v>26</v>
      </c>
      <c r="S22" s="44"/>
      <c r="T22" s="40" t="s">
        <v>19</v>
      </c>
      <c r="U22" s="41" t="s">
        <v>20</v>
      </c>
      <c r="V22" s="42" t="s">
        <v>21</v>
      </c>
      <c r="W22" s="42" t="s">
        <v>22</v>
      </c>
      <c r="X22" s="42" t="s">
        <v>23</v>
      </c>
      <c r="Y22" s="42" t="s">
        <v>24</v>
      </c>
      <c r="Z22" s="42" t="s">
        <v>25</v>
      </c>
      <c r="AA22" s="43" t="s">
        <v>26</v>
      </c>
      <c r="AB22" s="31"/>
      <c r="AC22" s="7"/>
    </row>
    <row r="23" spans="1:29" ht="18" customHeight="1">
      <c r="A23" s="45"/>
      <c r="B23" s="46">
        <v>1</v>
      </c>
      <c r="C23" s="47">
        <f>IF($C$3=1,1,0)</f>
        <v>0</v>
      </c>
      <c r="D23" s="48">
        <f>IF($D$3=1,1, IF(C23&gt;0,C23+1, 0))</f>
        <v>0</v>
      </c>
      <c r="E23" s="48">
        <f>IF($E$3=1,1, IF(D23&gt;0,D23+1, 0))</f>
        <v>0</v>
      </c>
      <c r="F23" s="48">
        <f>IF($F$3=1,1, IF(E23&gt;0,E23+1, 0))</f>
        <v>1</v>
      </c>
      <c r="G23" s="48">
        <f>IF($G$3=1,1, IF(F23&gt;0,F23+1, 0))</f>
        <v>2</v>
      </c>
      <c r="H23" s="48">
        <f>IF($H$3=1,1, IF(G23&gt;0,G23+1, 0))</f>
        <v>3</v>
      </c>
      <c r="I23" s="49">
        <f>IF($I$3=1,1, IF(H23&gt;0,H23+1, 0))</f>
        <v>4</v>
      </c>
      <c r="J23" s="24"/>
      <c r="K23" s="50">
        <f>IF(B28&gt;0,B27+1,B27)</f>
        <v>5</v>
      </c>
      <c r="L23" s="47">
        <f>IF($L$3=1,1,0)</f>
        <v>0</v>
      </c>
      <c r="M23" s="48">
        <f>IF($M$3=1,1, IF(L23&gt;0,L23+1, 0))</f>
        <v>0</v>
      </c>
      <c r="N23" s="48">
        <f>IF($N$3=1,1, IF(M23&gt;0,M23+1, 0))</f>
        <v>0</v>
      </c>
      <c r="O23" s="48">
        <f>IF($O$3=1,1, IF(N23&gt;0,N23+1, 0))</f>
        <v>0</v>
      </c>
      <c r="P23" s="48">
        <f>IF($P$3=1,1, IF(O23&gt;0,O23+1, 0))</f>
        <v>0</v>
      </c>
      <c r="Q23" s="48">
        <f>IF($Q$3=1,1, IF(P23&gt;0,P23+1, 0))</f>
        <v>0</v>
      </c>
      <c r="R23" s="49">
        <f>IF($R$3=1,1, IF(Q23&gt;0,Q23+1, 0))</f>
        <v>1</v>
      </c>
      <c r="S23" s="24"/>
      <c r="T23" s="50">
        <f>IF(K28&gt;0,K27+1,K27)</f>
        <v>9</v>
      </c>
      <c r="U23" s="47">
        <f>IF($U$3=1,1,0)</f>
        <v>0</v>
      </c>
      <c r="V23" s="48">
        <f>IF($V$3=1,1, IF(U23&gt;0,U23+1, 0))</f>
        <v>0</v>
      </c>
      <c r="W23" s="48">
        <f>IF($W$3=1,1, IF(V23&gt;0,V23+1, 0))</f>
        <v>0</v>
      </c>
      <c r="X23" s="48">
        <f>IF($X$3=1,1, IF(W23&gt;0,W23+1, 0))</f>
        <v>0</v>
      </c>
      <c r="Y23" s="48">
        <f>IF($Y$3=1,1, IF(X23&gt;0,X23+1, 0))</f>
        <v>0</v>
      </c>
      <c r="Z23" s="48">
        <f>IF($Z$3=1,1, IF(Y23&gt;0,Y23+1, 0))</f>
        <v>0</v>
      </c>
      <c r="AA23" s="49">
        <f>IF($AA$3=1,1, IF(Z23&gt;0,Z23+1, 0))</f>
        <v>1</v>
      </c>
      <c r="AB23" s="31"/>
      <c r="AC23" s="7"/>
    </row>
    <row r="24" spans="1:29" ht="18" customHeight="1">
      <c r="A24" s="45"/>
      <c r="B24" s="51">
        <f t="shared" ref="B24:B27" si="3">B23+1</f>
        <v>2</v>
      </c>
      <c r="C24" s="52">
        <f t="shared" ref="C24:C28" si="4">IF(AND(I23&gt;0,I23&lt;31),I23+1,0)</f>
        <v>5</v>
      </c>
      <c r="D24" s="53">
        <f t="shared" ref="D24:I24" si="5">IF(AND(C24&gt;0,C24&lt;31),C24+1,0)</f>
        <v>6</v>
      </c>
      <c r="E24" s="53">
        <f t="shared" si="5"/>
        <v>7</v>
      </c>
      <c r="F24" s="53">
        <f t="shared" si="5"/>
        <v>8</v>
      </c>
      <c r="G24" s="53">
        <f t="shared" si="5"/>
        <v>9</v>
      </c>
      <c r="H24" s="53">
        <f t="shared" si="5"/>
        <v>10</v>
      </c>
      <c r="I24" s="54">
        <f t="shared" si="5"/>
        <v>11</v>
      </c>
      <c r="J24" s="24"/>
      <c r="K24" s="50">
        <f t="shared" ref="K24:K27" si="6">K23+1</f>
        <v>6</v>
      </c>
      <c r="L24" s="52">
        <f t="shared" ref="L24:L28" si="7">IF(AND(R23&gt;0,R23&lt;$L$2),R23+1,0)</f>
        <v>2</v>
      </c>
      <c r="M24" s="53">
        <f t="shared" ref="M24:R24" si="8">IF(AND(L24&gt;0,L24&lt;$L$2),L24+1,0)</f>
        <v>3</v>
      </c>
      <c r="N24" s="53">
        <f t="shared" si="8"/>
        <v>4</v>
      </c>
      <c r="O24" s="53">
        <f t="shared" si="8"/>
        <v>5</v>
      </c>
      <c r="P24" s="53">
        <f t="shared" si="8"/>
        <v>6</v>
      </c>
      <c r="Q24" s="53">
        <f t="shared" si="8"/>
        <v>7</v>
      </c>
      <c r="R24" s="54">
        <f t="shared" si="8"/>
        <v>8</v>
      </c>
      <c r="S24" s="24"/>
      <c r="T24" s="50">
        <f t="shared" ref="T24:T27" si="9">T23+1</f>
        <v>10</v>
      </c>
      <c r="U24" s="52">
        <f t="shared" ref="U24:U28" si="10">IF(AND(AA23&gt;0,AA23&lt;31),AA23+1,0)</f>
        <v>2</v>
      </c>
      <c r="V24" s="53">
        <f t="shared" ref="V24:AA24" si="11">IF(AND(U24&gt;0,U24&lt;31),U24+1,0)</f>
        <v>3</v>
      </c>
      <c r="W24" s="53">
        <f t="shared" si="11"/>
        <v>4</v>
      </c>
      <c r="X24" s="53">
        <f t="shared" si="11"/>
        <v>5</v>
      </c>
      <c r="Y24" s="53">
        <f t="shared" si="11"/>
        <v>6</v>
      </c>
      <c r="Z24" s="53">
        <f t="shared" si="11"/>
        <v>7</v>
      </c>
      <c r="AA24" s="54">
        <f t="shared" si="11"/>
        <v>8</v>
      </c>
      <c r="AB24" s="31"/>
      <c r="AC24" s="7"/>
    </row>
    <row r="25" spans="1:29" ht="18" customHeight="1">
      <c r="A25" s="45"/>
      <c r="B25" s="51">
        <f t="shared" si="3"/>
        <v>3</v>
      </c>
      <c r="C25" s="52">
        <f t="shared" si="4"/>
        <v>12</v>
      </c>
      <c r="D25" s="53">
        <f t="shared" ref="D25:I25" si="12">IF(AND(C25&gt;0,C25&lt;31),C25+1,0)</f>
        <v>13</v>
      </c>
      <c r="E25" s="53">
        <f t="shared" si="12"/>
        <v>14</v>
      </c>
      <c r="F25" s="53">
        <f t="shared" si="12"/>
        <v>15</v>
      </c>
      <c r="G25" s="53">
        <f t="shared" si="12"/>
        <v>16</v>
      </c>
      <c r="H25" s="53">
        <f t="shared" si="12"/>
        <v>17</v>
      </c>
      <c r="I25" s="54">
        <f t="shared" si="12"/>
        <v>18</v>
      </c>
      <c r="J25" s="24"/>
      <c r="K25" s="50">
        <f t="shared" si="6"/>
        <v>7</v>
      </c>
      <c r="L25" s="52">
        <f t="shared" si="7"/>
        <v>9</v>
      </c>
      <c r="M25" s="53">
        <f t="shared" ref="M25:R25" si="13">IF(AND(L25&gt;0,L25&lt;$L$2),L25+1,0)</f>
        <v>10</v>
      </c>
      <c r="N25" s="53">
        <f t="shared" si="13"/>
        <v>11</v>
      </c>
      <c r="O25" s="53">
        <f t="shared" si="13"/>
        <v>12</v>
      </c>
      <c r="P25" s="53">
        <f t="shared" si="13"/>
        <v>13</v>
      </c>
      <c r="Q25" s="53">
        <f t="shared" si="13"/>
        <v>14</v>
      </c>
      <c r="R25" s="54">
        <f t="shared" si="13"/>
        <v>15</v>
      </c>
      <c r="S25" s="24"/>
      <c r="T25" s="50">
        <f t="shared" si="9"/>
        <v>11</v>
      </c>
      <c r="U25" s="52">
        <f t="shared" si="10"/>
        <v>9</v>
      </c>
      <c r="V25" s="53">
        <f t="shared" ref="V25:AA25" si="14">IF(AND(U25&gt;0,U25&lt;31),U25+1,0)</f>
        <v>10</v>
      </c>
      <c r="W25" s="53">
        <f t="shared" si="14"/>
        <v>11</v>
      </c>
      <c r="X25" s="53">
        <f t="shared" si="14"/>
        <v>12</v>
      </c>
      <c r="Y25" s="53">
        <f t="shared" si="14"/>
        <v>13</v>
      </c>
      <c r="Z25" s="53">
        <f t="shared" si="14"/>
        <v>14</v>
      </c>
      <c r="AA25" s="54">
        <f t="shared" si="14"/>
        <v>15</v>
      </c>
      <c r="AB25" s="31"/>
      <c r="AC25" s="7"/>
    </row>
    <row r="26" spans="1:29" ht="18" customHeight="1">
      <c r="A26" s="45"/>
      <c r="B26" s="51">
        <f t="shared" si="3"/>
        <v>4</v>
      </c>
      <c r="C26" s="52">
        <f t="shared" si="4"/>
        <v>19</v>
      </c>
      <c r="D26" s="53">
        <f t="shared" ref="D26:I26" si="15">IF(AND(C26&gt;0,C26&lt;31),C26+1,0)</f>
        <v>20</v>
      </c>
      <c r="E26" s="53">
        <f t="shared" si="15"/>
        <v>21</v>
      </c>
      <c r="F26" s="53">
        <f t="shared" si="15"/>
        <v>22</v>
      </c>
      <c r="G26" s="53">
        <f t="shared" si="15"/>
        <v>23</v>
      </c>
      <c r="H26" s="53">
        <f t="shared" si="15"/>
        <v>24</v>
      </c>
      <c r="I26" s="54">
        <f t="shared" si="15"/>
        <v>25</v>
      </c>
      <c r="J26" s="24"/>
      <c r="K26" s="50">
        <f t="shared" si="6"/>
        <v>8</v>
      </c>
      <c r="L26" s="52">
        <f t="shared" si="7"/>
        <v>16</v>
      </c>
      <c r="M26" s="53">
        <f t="shared" ref="M26:R26" si="16">IF(AND(L26&gt;0,L26&lt;$L$2),L26+1,0)</f>
        <v>17</v>
      </c>
      <c r="N26" s="53">
        <f t="shared" si="16"/>
        <v>18</v>
      </c>
      <c r="O26" s="53">
        <f t="shared" si="16"/>
        <v>19</v>
      </c>
      <c r="P26" s="53">
        <f t="shared" si="16"/>
        <v>20</v>
      </c>
      <c r="Q26" s="53">
        <f t="shared" si="16"/>
        <v>21</v>
      </c>
      <c r="R26" s="54">
        <f t="shared" si="16"/>
        <v>22</v>
      </c>
      <c r="S26" s="24"/>
      <c r="T26" s="50">
        <f t="shared" si="9"/>
        <v>12</v>
      </c>
      <c r="U26" s="52">
        <f t="shared" si="10"/>
        <v>16</v>
      </c>
      <c r="V26" s="53">
        <f t="shared" ref="V26:AA26" si="17">IF(AND(U26&gt;0,U26&lt;31),U26+1,0)</f>
        <v>17</v>
      </c>
      <c r="W26" s="53">
        <f t="shared" si="17"/>
        <v>18</v>
      </c>
      <c r="X26" s="53">
        <f t="shared" si="17"/>
        <v>19</v>
      </c>
      <c r="Y26" s="53">
        <f t="shared" si="17"/>
        <v>20</v>
      </c>
      <c r="Z26" s="53">
        <f t="shared" si="17"/>
        <v>21</v>
      </c>
      <c r="AA26" s="54">
        <f t="shared" si="17"/>
        <v>22</v>
      </c>
      <c r="AB26" s="31"/>
      <c r="AC26" s="7"/>
    </row>
    <row r="27" spans="1:29" ht="18" customHeight="1">
      <c r="A27" s="45"/>
      <c r="B27" s="51">
        <f t="shared" si="3"/>
        <v>5</v>
      </c>
      <c r="C27" s="52">
        <f t="shared" si="4"/>
        <v>26</v>
      </c>
      <c r="D27" s="53">
        <f t="shared" ref="D27:I27" si="18">IF(AND(C27&gt;0,C27&lt;31),C27+1,0)</f>
        <v>27</v>
      </c>
      <c r="E27" s="53">
        <f t="shared" si="18"/>
        <v>28</v>
      </c>
      <c r="F27" s="53">
        <f t="shared" si="18"/>
        <v>29</v>
      </c>
      <c r="G27" s="53">
        <f t="shared" si="18"/>
        <v>30</v>
      </c>
      <c r="H27" s="53">
        <f t="shared" si="18"/>
        <v>31</v>
      </c>
      <c r="I27" s="54">
        <f t="shared" si="18"/>
        <v>0</v>
      </c>
      <c r="J27" s="24"/>
      <c r="K27" s="50">
        <f t="shared" si="6"/>
        <v>9</v>
      </c>
      <c r="L27" s="52">
        <f t="shared" si="7"/>
        <v>23</v>
      </c>
      <c r="M27" s="53">
        <f t="shared" ref="M27:R27" si="19">IF(AND(L27&gt;0,L27&lt;$L$2),L27+1,0)</f>
        <v>24</v>
      </c>
      <c r="N27" s="53">
        <f t="shared" si="19"/>
        <v>25</v>
      </c>
      <c r="O27" s="53">
        <f t="shared" si="19"/>
        <v>26</v>
      </c>
      <c r="P27" s="53">
        <f t="shared" si="19"/>
        <v>27</v>
      </c>
      <c r="Q27" s="53">
        <f t="shared" si="19"/>
        <v>28</v>
      </c>
      <c r="R27" s="54">
        <f t="shared" si="19"/>
        <v>0</v>
      </c>
      <c r="S27" s="24"/>
      <c r="T27" s="50">
        <f t="shared" si="9"/>
        <v>13</v>
      </c>
      <c r="U27" s="52">
        <f t="shared" si="10"/>
        <v>23</v>
      </c>
      <c r="V27" s="53">
        <f t="shared" ref="V27:AA27" si="20">IF(AND(U27&gt;0,U27&lt;31),U27+1,0)</f>
        <v>24</v>
      </c>
      <c r="W27" s="53">
        <f t="shared" si="20"/>
        <v>25</v>
      </c>
      <c r="X27" s="53">
        <f t="shared" si="20"/>
        <v>26</v>
      </c>
      <c r="Y27" s="53">
        <f t="shared" si="20"/>
        <v>27</v>
      </c>
      <c r="Z27" s="55">
        <f t="shared" si="20"/>
        <v>28</v>
      </c>
      <c r="AA27" s="54">
        <f t="shared" si="20"/>
        <v>29</v>
      </c>
      <c r="AB27" s="31"/>
      <c r="AC27" s="7"/>
    </row>
    <row r="28" spans="1:29" ht="15" customHeight="1" thickBot="1">
      <c r="A28" s="45"/>
      <c r="B28" s="56">
        <f>IF(C28=0,0,B27+1)</f>
        <v>0</v>
      </c>
      <c r="C28" s="57">
        <f t="shared" si="4"/>
        <v>0</v>
      </c>
      <c r="D28" s="58">
        <f t="shared" ref="D28:I28" si="21">IF(AND(C28&gt;0,C28&lt;31),C28+1,0)</f>
        <v>0</v>
      </c>
      <c r="E28" s="58">
        <f t="shared" si="21"/>
        <v>0</v>
      </c>
      <c r="F28" s="58">
        <f t="shared" si="21"/>
        <v>0</v>
      </c>
      <c r="G28" s="58">
        <f t="shared" si="21"/>
        <v>0</v>
      </c>
      <c r="H28" s="58">
        <f t="shared" si="21"/>
        <v>0</v>
      </c>
      <c r="I28" s="59">
        <f t="shared" si="21"/>
        <v>0</v>
      </c>
      <c r="J28" s="24"/>
      <c r="K28" s="60">
        <f>IF(L28=0,0,K27+1)</f>
        <v>0</v>
      </c>
      <c r="L28" s="61">
        <f t="shared" si="7"/>
        <v>0</v>
      </c>
      <c r="M28" s="58">
        <f t="shared" ref="M28:R28" si="22">IF(AND(L28&gt;0,L28&lt;$L$2),L28+1,0)</f>
        <v>0</v>
      </c>
      <c r="N28" s="58">
        <f t="shared" si="22"/>
        <v>0</v>
      </c>
      <c r="O28" s="58">
        <f t="shared" si="22"/>
        <v>0</v>
      </c>
      <c r="P28" s="58">
        <f t="shared" si="22"/>
        <v>0</v>
      </c>
      <c r="Q28" s="58">
        <f t="shared" si="22"/>
        <v>0</v>
      </c>
      <c r="R28" s="59">
        <f t="shared" si="22"/>
        <v>0</v>
      </c>
      <c r="S28" s="24"/>
      <c r="T28" s="60">
        <f>IF(U28=0,0,T27+1)</f>
        <v>14</v>
      </c>
      <c r="U28" s="61">
        <f t="shared" si="10"/>
        <v>30</v>
      </c>
      <c r="V28" s="58">
        <f t="shared" ref="V28:AA28" si="23">IF(AND(U28&gt;0,U28&lt;31),U28+1,0)</f>
        <v>31</v>
      </c>
      <c r="W28" s="58">
        <f t="shared" si="23"/>
        <v>0</v>
      </c>
      <c r="X28" s="58">
        <f t="shared" si="23"/>
        <v>0</v>
      </c>
      <c r="Y28" s="58">
        <f t="shared" si="23"/>
        <v>0</v>
      </c>
      <c r="Z28" s="58">
        <f t="shared" si="23"/>
        <v>0</v>
      </c>
      <c r="AA28" s="59">
        <f t="shared" si="23"/>
        <v>0</v>
      </c>
      <c r="AB28" s="31"/>
      <c r="AC28" s="7"/>
    </row>
    <row r="29" spans="1:29" ht="18" customHeight="1">
      <c r="A29" s="45"/>
      <c r="B29" s="62"/>
      <c r="C29" s="63"/>
      <c r="D29" s="7"/>
      <c r="E29" s="7"/>
      <c r="F29" s="7"/>
      <c r="G29" s="7"/>
      <c r="H29" s="7"/>
      <c r="I29" s="64"/>
      <c r="J29" s="24"/>
      <c r="K29" s="62"/>
      <c r="L29" s="64"/>
      <c r="M29" s="7"/>
      <c r="N29" s="7"/>
      <c r="O29" s="7" t="str">
        <f ca="1">IF(TODAY()=DATE(I8,2,14),"Sinh Nhat Tam","")</f>
        <v/>
      </c>
      <c r="P29" s="7"/>
      <c r="Q29" s="7"/>
      <c r="R29" s="64"/>
      <c r="S29" s="24"/>
      <c r="T29" s="62"/>
      <c r="U29" s="64"/>
      <c r="V29" s="7"/>
      <c r="W29" s="7"/>
      <c r="X29" s="7"/>
      <c r="Y29" s="7"/>
      <c r="Z29" s="7"/>
      <c r="AA29" s="64"/>
      <c r="AB29" s="31"/>
      <c r="AC29" s="7"/>
    </row>
    <row r="30" spans="1:29" ht="18" customHeight="1">
      <c r="A30" s="45"/>
      <c r="B30" s="62"/>
      <c r="C30" s="63"/>
      <c r="D30" s="7"/>
      <c r="E30" s="7"/>
      <c r="F30" s="7"/>
      <c r="G30" s="7"/>
      <c r="H30" s="7"/>
      <c r="I30" s="64"/>
      <c r="J30" s="24"/>
      <c r="K30" s="62"/>
      <c r="L30" s="64"/>
      <c r="M30" s="7"/>
      <c r="N30" s="7"/>
      <c r="O30" s="7"/>
      <c r="P30" s="7"/>
      <c r="Q30" s="7"/>
      <c r="R30" s="64"/>
      <c r="S30" s="24"/>
      <c r="T30" s="62"/>
      <c r="U30" s="64"/>
      <c r="V30" s="7"/>
      <c r="W30" s="7"/>
      <c r="X30" s="7"/>
      <c r="Y30" s="7"/>
      <c r="Z30" s="7"/>
      <c r="AA30" s="64"/>
      <c r="AB30" s="31"/>
      <c r="AC30" s="7"/>
    </row>
    <row r="31" spans="1:29" ht="18" customHeight="1">
      <c r="A31" s="45"/>
      <c r="B31" s="62"/>
      <c r="C31" s="63"/>
      <c r="D31" s="7"/>
      <c r="E31" s="7"/>
      <c r="F31" s="7"/>
      <c r="G31" s="38"/>
      <c r="H31" s="7"/>
      <c r="I31" s="64"/>
      <c r="J31" s="24"/>
      <c r="K31" s="38"/>
      <c r="L31" s="64"/>
      <c r="M31" s="7"/>
      <c r="N31" s="38"/>
      <c r="O31" s="7"/>
      <c r="P31" s="7"/>
      <c r="Q31" s="7"/>
      <c r="R31" s="64"/>
      <c r="S31" s="24"/>
      <c r="T31" s="62"/>
      <c r="U31" s="64"/>
      <c r="V31" s="7"/>
      <c r="W31" s="7"/>
      <c r="X31" s="7"/>
      <c r="Y31" s="7"/>
      <c r="Z31" s="7"/>
      <c r="AA31" s="64"/>
      <c r="AB31" s="31"/>
      <c r="AC31" s="7"/>
    </row>
    <row r="32" spans="1:29" ht="18" customHeight="1">
      <c r="A32" s="45"/>
      <c r="B32" s="62"/>
      <c r="C32" s="63"/>
      <c r="D32" s="7"/>
      <c r="E32" s="7"/>
      <c r="F32" s="7"/>
      <c r="G32" s="7"/>
      <c r="H32" s="7"/>
      <c r="I32" s="64"/>
      <c r="J32" s="24"/>
      <c r="K32" s="62"/>
      <c r="L32" s="64"/>
      <c r="M32" s="7"/>
      <c r="N32" s="7"/>
      <c r="O32" s="7"/>
      <c r="P32" s="7"/>
      <c r="Q32" s="7"/>
      <c r="R32" s="64"/>
      <c r="S32" s="24"/>
      <c r="T32" s="62"/>
      <c r="U32" s="64"/>
      <c r="V32" s="7"/>
      <c r="W32" s="7"/>
      <c r="X32" s="7"/>
      <c r="Y32" s="7"/>
      <c r="Z32" s="7"/>
      <c r="AA32" s="64"/>
      <c r="AB32" s="31"/>
      <c r="AC32" s="7"/>
    </row>
    <row r="33" spans="1:29" ht="18" customHeight="1">
      <c r="A33" s="45"/>
      <c r="B33" s="62"/>
      <c r="C33" s="63"/>
      <c r="D33" s="7"/>
      <c r="E33" s="7"/>
      <c r="F33" s="7"/>
      <c r="G33" s="7"/>
      <c r="H33" s="7"/>
      <c r="I33" s="64"/>
      <c r="J33" s="24"/>
      <c r="K33" s="62"/>
      <c r="L33" s="64"/>
      <c r="M33" s="7"/>
      <c r="N33" s="7"/>
      <c r="O33" s="7"/>
      <c r="P33" s="7"/>
      <c r="Q33" s="7"/>
      <c r="R33" s="64"/>
      <c r="S33" s="24"/>
      <c r="T33" s="62"/>
      <c r="U33" s="64"/>
      <c r="V33" s="7"/>
      <c r="W33" s="7"/>
      <c r="X33" s="7"/>
      <c r="Y33" s="7"/>
      <c r="Z33" s="7"/>
      <c r="AA33" s="64"/>
      <c r="AB33" s="31"/>
      <c r="AC33" s="7"/>
    </row>
    <row r="34" spans="1:29" ht="18" customHeight="1">
      <c r="A34" s="45"/>
      <c r="B34" s="24"/>
      <c r="C34" s="7"/>
      <c r="D34" s="7"/>
      <c r="E34" s="7"/>
      <c r="F34" s="7"/>
      <c r="G34" s="7"/>
      <c r="H34" s="7"/>
      <c r="I34" s="7"/>
      <c r="J34" s="24"/>
      <c r="K34" s="24"/>
      <c r="L34" s="7"/>
      <c r="M34" s="7"/>
      <c r="N34" s="7"/>
      <c r="O34" s="7"/>
      <c r="P34" s="7"/>
      <c r="Q34" s="7"/>
      <c r="R34" s="7"/>
      <c r="S34" s="24"/>
      <c r="T34" s="24"/>
      <c r="U34" s="7"/>
      <c r="V34" s="7"/>
      <c r="W34" s="7"/>
      <c r="X34" s="7"/>
      <c r="Y34" s="7"/>
      <c r="Z34" s="7"/>
      <c r="AA34" s="7"/>
      <c r="AB34" s="31"/>
      <c r="AC34" s="7"/>
    </row>
    <row r="35" spans="1:29" s="252" customFormat="1" ht="26.25" customHeight="1">
      <c r="A35" s="253"/>
      <c r="B35" s="276" t="s">
        <v>27</v>
      </c>
      <c r="C35" s="273"/>
      <c r="D35" s="273"/>
      <c r="E35" s="273"/>
      <c r="F35" s="273"/>
      <c r="G35" s="273"/>
      <c r="H35" s="273"/>
      <c r="I35" s="273"/>
      <c r="J35" s="249"/>
      <c r="K35" s="277" t="s">
        <v>28</v>
      </c>
      <c r="L35" s="273"/>
      <c r="M35" s="273"/>
      <c r="N35" s="273"/>
      <c r="O35" s="273"/>
      <c r="P35" s="273"/>
      <c r="Q35" s="273"/>
      <c r="R35" s="273"/>
      <c r="S35" s="249"/>
      <c r="T35" s="274" t="s">
        <v>29</v>
      </c>
      <c r="U35" s="273"/>
      <c r="V35" s="273"/>
      <c r="W35" s="273"/>
      <c r="X35" s="273"/>
      <c r="Y35" s="273"/>
      <c r="Z35" s="273"/>
      <c r="AA35" s="273"/>
      <c r="AB35" s="254"/>
      <c r="AC35" s="249"/>
    </row>
    <row r="36" spans="1:29" ht="18" customHeight="1">
      <c r="A36" s="45"/>
      <c r="B36" s="40" t="s">
        <v>19</v>
      </c>
      <c r="C36" s="41" t="s">
        <v>20</v>
      </c>
      <c r="D36" s="42" t="s">
        <v>21</v>
      </c>
      <c r="E36" s="42" t="s">
        <v>22</v>
      </c>
      <c r="F36" s="42" t="s">
        <v>23</v>
      </c>
      <c r="G36" s="42" t="s">
        <v>24</v>
      </c>
      <c r="H36" s="42" t="s">
        <v>25</v>
      </c>
      <c r="I36" s="43" t="s">
        <v>26</v>
      </c>
      <c r="J36" s="44"/>
      <c r="K36" s="40" t="s">
        <v>19</v>
      </c>
      <c r="L36" s="41" t="s">
        <v>20</v>
      </c>
      <c r="M36" s="42" t="s">
        <v>21</v>
      </c>
      <c r="N36" s="42" t="s">
        <v>22</v>
      </c>
      <c r="O36" s="42" t="s">
        <v>23</v>
      </c>
      <c r="P36" s="42" t="s">
        <v>24</v>
      </c>
      <c r="Q36" s="42" t="s">
        <v>25</v>
      </c>
      <c r="R36" s="43" t="s">
        <v>26</v>
      </c>
      <c r="S36" s="44"/>
      <c r="T36" s="40" t="s">
        <v>19</v>
      </c>
      <c r="U36" s="41" t="s">
        <v>20</v>
      </c>
      <c r="V36" s="42" t="s">
        <v>21</v>
      </c>
      <c r="W36" s="42" t="s">
        <v>22</v>
      </c>
      <c r="X36" s="42" t="s">
        <v>23</v>
      </c>
      <c r="Y36" s="42" t="s">
        <v>24</v>
      </c>
      <c r="Z36" s="42" t="s">
        <v>25</v>
      </c>
      <c r="AA36" s="43" t="s">
        <v>26</v>
      </c>
      <c r="AB36" s="31"/>
      <c r="AC36" s="7"/>
    </row>
    <row r="37" spans="1:29" ht="18" customHeight="1">
      <c r="A37" s="45"/>
      <c r="B37" s="65">
        <f>IF(T28&gt;0,T28,T27+1)</f>
        <v>14</v>
      </c>
      <c r="C37" s="47">
        <f>IF($C$4=1,1,0)</f>
        <v>0</v>
      </c>
      <c r="D37" s="48">
        <f>IF($D$4=1,1, IF(C37&gt;0,C37+1, 0))</f>
        <v>0</v>
      </c>
      <c r="E37" s="48">
        <f>IF($E$4=1,1, IF(D37&gt;0,D37+1, 0))</f>
        <v>1</v>
      </c>
      <c r="F37" s="48">
        <f>IF($F$4=1,1, IF(E37&gt;0,E37+1, 0))</f>
        <v>2</v>
      </c>
      <c r="G37" s="48">
        <f>IF($G$4=1,1, IF(F37&gt;0,F37+1, 0))</f>
        <v>3</v>
      </c>
      <c r="H37" s="48">
        <f>IF($H$4=1,1, IF(G37&gt;0,G37+1, 0))</f>
        <v>4</v>
      </c>
      <c r="I37" s="49">
        <f>IF($I$4=1,1, IF(H37&gt;0,H37+1, 0))</f>
        <v>5</v>
      </c>
      <c r="J37" s="24"/>
      <c r="K37" s="50">
        <f>IF(B42&gt;0,B41+1,B41)</f>
        <v>18</v>
      </c>
      <c r="L37" s="47">
        <f>IF($L$4=1,1,0)</f>
        <v>0</v>
      </c>
      <c r="M37" s="48">
        <f>IF($M$4=1,1, IF(L37&gt;0,L37+1, 0))</f>
        <v>0</v>
      </c>
      <c r="N37" s="48">
        <f>IF($N$4=1,1, IF(M37&gt;0,M37+1, 0))</f>
        <v>0</v>
      </c>
      <c r="O37" s="48">
        <f>IF($O$4=1,1, IF(N37&gt;0,N37+1, 0))</f>
        <v>0</v>
      </c>
      <c r="P37" s="48">
        <f>IF($P$4=1,1, IF(O37&gt;0,O37+1, 0))</f>
        <v>1</v>
      </c>
      <c r="Q37" s="48">
        <f>IF($Q$4=1,1, IF(P37&gt;0,P37+1, 0))</f>
        <v>2</v>
      </c>
      <c r="R37" s="49">
        <f>IF($R$4=1,1, IF(Q37&gt;0,Q37+1, 0))</f>
        <v>3</v>
      </c>
      <c r="S37" s="24"/>
      <c r="T37" s="50">
        <f>IF(K42&gt;0,K41+1,K41)</f>
        <v>22</v>
      </c>
      <c r="U37" s="47">
        <f>IF($U$4=1,1,0)</f>
        <v>1</v>
      </c>
      <c r="V37" s="48">
        <f>IF($V$4=1,1, IF(U37&gt;0,U37+1, 0))</f>
        <v>2</v>
      </c>
      <c r="W37" s="48">
        <f>IF($W$4=1,1, IF(V37&gt;0,V37+1, 0))</f>
        <v>3</v>
      </c>
      <c r="X37" s="48">
        <f>IF($X$4=1,1, IF(W37&gt;0,W37+1, 0))</f>
        <v>4</v>
      </c>
      <c r="Y37" s="48">
        <f>IF($Y$4=1,1, IF(X37&gt;0,X37+1, 0))</f>
        <v>5</v>
      </c>
      <c r="Z37" s="48">
        <f>IF($Z$4=1,1, IF(Y37&gt;0,Y37+1, 0))</f>
        <v>6</v>
      </c>
      <c r="AA37" s="49">
        <f>IF($AA$4=1,1, IF(Z37&gt;0,Z37+1, 0))</f>
        <v>7</v>
      </c>
      <c r="AB37" s="31"/>
      <c r="AC37" s="7"/>
    </row>
    <row r="38" spans="1:29" ht="18" customHeight="1">
      <c r="A38" s="45"/>
      <c r="B38" s="50">
        <f t="shared" ref="B38:B41" si="24">B37+1</f>
        <v>15</v>
      </c>
      <c r="C38" s="52">
        <f t="shared" ref="C38:C42" si="25">IF(AND(I37&gt;0,I37&lt;30),I37+1,0)</f>
        <v>6</v>
      </c>
      <c r="D38" s="53">
        <f t="shared" ref="D38:I38" si="26">IF(AND(C38&gt;0,C38&lt;30),C38+1,0)</f>
        <v>7</v>
      </c>
      <c r="E38" s="53">
        <f t="shared" si="26"/>
        <v>8</v>
      </c>
      <c r="F38" s="53">
        <f t="shared" si="26"/>
        <v>9</v>
      </c>
      <c r="G38" s="53">
        <f t="shared" si="26"/>
        <v>10</v>
      </c>
      <c r="H38" s="53">
        <f t="shared" si="26"/>
        <v>11</v>
      </c>
      <c r="I38" s="54">
        <f t="shared" si="26"/>
        <v>12</v>
      </c>
      <c r="J38" s="24"/>
      <c r="K38" s="50">
        <f t="shared" ref="K38:K41" si="27">K37+1</f>
        <v>19</v>
      </c>
      <c r="L38" s="52">
        <f t="shared" ref="L38:L42" si="28">IF(AND(R37&gt;0,R37&lt;31),R37+1,0)</f>
        <v>4</v>
      </c>
      <c r="M38" s="53">
        <f t="shared" ref="M38:R38" si="29">IF(AND(L38&gt;0,L38&lt;31),L38+1,0)</f>
        <v>5</v>
      </c>
      <c r="N38" s="53">
        <f t="shared" si="29"/>
        <v>6</v>
      </c>
      <c r="O38" s="53">
        <f t="shared" si="29"/>
        <v>7</v>
      </c>
      <c r="P38" s="53">
        <f t="shared" si="29"/>
        <v>8</v>
      </c>
      <c r="Q38" s="53">
        <f t="shared" si="29"/>
        <v>9</v>
      </c>
      <c r="R38" s="54">
        <f t="shared" si="29"/>
        <v>10</v>
      </c>
      <c r="S38" s="24"/>
      <c r="T38" s="50">
        <f t="shared" ref="T38:T41" si="30">T37+1</f>
        <v>23</v>
      </c>
      <c r="U38" s="52">
        <f t="shared" ref="U38:U42" si="31">IF(AND(AA37&gt;0,AA37&lt;30),AA37+1,0)</f>
        <v>8</v>
      </c>
      <c r="V38" s="53">
        <f t="shared" ref="V38:AA38" si="32">IF(AND(U38&gt;0,U38&lt;30),U38+1,0)</f>
        <v>9</v>
      </c>
      <c r="W38" s="53">
        <f t="shared" si="32"/>
        <v>10</v>
      </c>
      <c r="X38" s="53">
        <f t="shared" si="32"/>
        <v>11</v>
      </c>
      <c r="Y38" s="53">
        <f t="shared" si="32"/>
        <v>12</v>
      </c>
      <c r="Z38" s="53">
        <f t="shared" si="32"/>
        <v>13</v>
      </c>
      <c r="AA38" s="54">
        <f t="shared" si="32"/>
        <v>14</v>
      </c>
      <c r="AB38" s="31"/>
      <c r="AC38" s="7"/>
    </row>
    <row r="39" spans="1:29" ht="18" customHeight="1">
      <c r="A39" s="45"/>
      <c r="B39" s="50">
        <f t="shared" si="24"/>
        <v>16</v>
      </c>
      <c r="C39" s="52">
        <f t="shared" si="25"/>
        <v>13</v>
      </c>
      <c r="D39" s="53">
        <f t="shared" ref="D39:I39" si="33">IF(AND(C39&gt;0,C39&lt;30),C39+1,0)</f>
        <v>14</v>
      </c>
      <c r="E39" s="53">
        <f t="shared" si="33"/>
        <v>15</v>
      </c>
      <c r="F39" s="53">
        <f t="shared" si="33"/>
        <v>16</v>
      </c>
      <c r="G39" s="53">
        <f t="shared" si="33"/>
        <v>17</v>
      </c>
      <c r="H39" s="53">
        <f t="shared" si="33"/>
        <v>18</v>
      </c>
      <c r="I39" s="54">
        <f t="shared" si="33"/>
        <v>19</v>
      </c>
      <c r="J39" s="24"/>
      <c r="K39" s="50">
        <f t="shared" si="27"/>
        <v>20</v>
      </c>
      <c r="L39" s="52">
        <f t="shared" si="28"/>
        <v>11</v>
      </c>
      <c r="M39" s="53">
        <f t="shared" ref="M39:R39" si="34">IF(AND(L39&gt;0,L39&lt;31),L39+1,0)</f>
        <v>12</v>
      </c>
      <c r="N39" s="53">
        <f t="shared" si="34"/>
        <v>13</v>
      </c>
      <c r="O39" s="53">
        <f t="shared" si="34"/>
        <v>14</v>
      </c>
      <c r="P39" s="53">
        <f t="shared" si="34"/>
        <v>15</v>
      </c>
      <c r="Q39" s="53">
        <f t="shared" si="34"/>
        <v>16</v>
      </c>
      <c r="R39" s="54">
        <f t="shared" si="34"/>
        <v>17</v>
      </c>
      <c r="S39" s="24"/>
      <c r="T39" s="50">
        <f t="shared" si="30"/>
        <v>24</v>
      </c>
      <c r="U39" s="52">
        <f t="shared" si="31"/>
        <v>15</v>
      </c>
      <c r="V39" s="53">
        <f t="shared" ref="V39:AA39" si="35">IF(AND(U39&gt;0,U39&lt;30),U39+1,0)</f>
        <v>16</v>
      </c>
      <c r="W39" s="53">
        <f t="shared" si="35"/>
        <v>17</v>
      </c>
      <c r="X39" s="53">
        <f t="shared" si="35"/>
        <v>18</v>
      </c>
      <c r="Y39" s="53">
        <f t="shared" si="35"/>
        <v>19</v>
      </c>
      <c r="Z39" s="53">
        <f t="shared" si="35"/>
        <v>20</v>
      </c>
      <c r="AA39" s="54">
        <f t="shared" si="35"/>
        <v>21</v>
      </c>
      <c r="AB39" s="31"/>
      <c r="AC39" s="7"/>
    </row>
    <row r="40" spans="1:29" ht="18" customHeight="1">
      <c r="A40" s="45"/>
      <c r="B40" s="50">
        <f t="shared" si="24"/>
        <v>17</v>
      </c>
      <c r="C40" s="52">
        <f t="shared" si="25"/>
        <v>20</v>
      </c>
      <c r="D40" s="53">
        <f t="shared" ref="D40:I40" si="36">IF(AND(C40&gt;0,C40&lt;30),C40+1,0)</f>
        <v>21</v>
      </c>
      <c r="E40" s="53">
        <f t="shared" si="36"/>
        <v>22</v>
      </c>
      <c r="F40" s="53">
        <f t="shared" si="36"/>
        <v>23</v>
      </c>
      <c r="G40" s="53">
        <f t="shared" si="36"/>
        <v>24</v>
      </c>
      <c r="H40" s="53">
        <f t="shared" si="36"/>
        <v>25</v>
      </c>
      <c r="I40" s="54">
        <f t="shared" si="36"/>
        <v>26</v>
      </c>
      <c r="J40" s="24"/>
      <c r="K40" s="50">
        <f t="shared" si="27"/>
        <v>21</v>
      </c>
      <c r="L40" s="52">
        <f t="shared" si="28"/>
        <v>18</v>
      </c>
      <c r="M40" s="53">
        <f t="shared" ref="M40:R40" si="37">IF(AND(L40&gt;0,L40&lt;31),L40+1,0)</f>
        <v>19</v>
      </c>
      <c r="N40" s="53">
        <f t="shared" si="37"/>
        <v>20</v>
      </c>
      <c r="O40" s="53">
        <f t="shared" si="37"/>
        <v>21</v>
      </c>
      <c r="P40" s="53">
        <f t="shared" si="37"/>
        <v>22</v>
      </c>
      <c r="Q40" s="53">
        <f t="shared" si="37"/>
        <v>23</v>
      </c>
      <c r="R40" s="54">
        <f t="shared" si="37"/>
        <v>24</v>
      </c>
      <c r="S40" s="24"/>
      <c r="T40" s="50">
        <f t="shared" si="30"/>
        <v>25</v>
      </c>
      <c r="U40" s="52">
        <f t="shared" si="31"/>
        <v>22</v>
      </c>
      <c r="V40" s="53">
        <f t="shared" ref="V40:AA40" si="38">IF(AND(U40&gt;0,U40&lt;30),U40+1,0)</f>
        <v>23</v>
      </c>
      <c r="W40" s="53">
        <f t="shared" si="38"/>
        <v>24</v>
      </c>
      <c r="X40" s="53">
        <f t="shared" si="38"/>
        <v>25</v>
      </c>
      <c r="Y40" s="53">
        <f t="shared" si="38"/>
        <v>26</v>
      </c>
      <c r="Z40" s="53">
        <f t="shared" si="38"/>
        <v>27</v>
      </c>
      <c r="AA40" s="54">
        <f t="shared" si="38"/>
        <v>28</v>
      </c>
      <c r="AB40" s="31"/>
      <c r="AC40" s="7"/>
    </row>
    <row r="41" spans="1:29" ht="18" customHeight="1">
      <c r="A41" s="45"/>
      <c r="B41" s="50">
        <f t="shared" si="24"/>
        <v>18</v>
      </c>
      <c r="C41" s="52">
        <f t="shared" si="25"/>
        <v>27</v>
      </c>
      <c r="D41" s="53">
        <f t="shared" ref="D41:I41" si="39">IF(AND(C41&gt;0,C41&lt;30),C41+1,0)</f>
        <v>28</v>
      </c>
      <c r="E41" s="53">
        <f t="shared" si="39"/>
        <v>29</v>
      </c>
      <c r="F41" s="53">
        <f t="shared" si="39"/>
        <v>30</v>
      </c>
      <c r="G41" s="53">
        <f t="shared" si="39"/>
        <v>0</v>
      </c>
      <c r="H41" s="53">
        <f t="shared" si="39"/>
        <v>0</v>
      </c>
      <c r="I41" s="54">
        <f t="shared" si="39"/>
        <v>0</v>
      </c>
      <c r="J41" s="24"/>
      <c r="K41" s="50">
        <f t="shared" si="27"/>
        <v>22</v>
      </c>
      <c r="L41" s="52">
        <f t="shared" si="28"/>
        <v>25</v>
      </c>
      <c r="M41" s="53">
        <f t="shared" ref="M41:R41" si="40">IF(AND(L41&gt;0,L41&lt;31),L41+1,0)</f>
        <v>26</v>
      </c>
      <c r="N41" s="53">
        <f t="shared" si="40"/>
        <v>27</v>
      </c>
      <c r="O41" s="53">
        <f t="shared" si="40"/>
        <v>28</v>
      </c>
      <c r="P41" s="53">
        <f t="shared" si="40"/>
        <v>29</v>
      </c>
      <c r="Q41" s="53">
        <f t="shared" si="40"/>
        <v>30</v>
      </c>
      <c r="R41" s="54">
        <f t="shared" si="40"/>
        <v>31</v>
      </c>
      <c r="S41" s="24"/>
      <c r="T41" s="50">
        <f t="shared" si="30"/>
        <v>26</v>
      </c>
      <c r="U41" s="52">
        <f t="shared" si="31"/>
        <v>29</v>
      </c>
      <c r="V41" s="53">
        <f t="shared" ref="V41:AA41" si="41">IF(AND(U41&gt;0,U41&lt;30),U41+1,0)</f>
        <v>30</v>
      </c>
      <c r="W41" s="53">
        <f t="shared" si="41"/>
        <v>0</v>
      </c>
      <c r="X41" s="53">
        <f t="shared" si="41"/>
        <v>0</v>
      </c>
      <c r="Y41" s="53">
        <f t="shared" si="41"/>
        <v>0</v>
      </c>
      <c r="Z41" s="53">
        <f t="shared" si="41"/>
        <v>0</v>
      </c>
      <c r="AA41" s="54">
        <f t="shared" si="41"/>
        <v>0</v>
      </c>
      <c r="AB41" s="31"/>
      <c r="AC41" s="7"/>
    </row>
    <row r="42" spans="1:29" ht="18" customHeight="1">
      <c r="A42" s="45"/>
      <c r="B42" s="60">
        <f>IF(C42=0,0,B41+1)</f>
        <v>0</v>
      </c>
      <c r="C42" s="57">
        <f t="shared" si="25"/>
        <v>0</v>
      </c>
      <c r="D42" s="58">
        <f t="shared" ref="D42:I42" si="42">IF(AND(C42&gt;0,C42&lt;30),C42+1,0)</f>
        <v>0</v>
      </c>
      <c r="E42" s="58">
        <f t="shared" si="42"/>
        <v>0</v>
      </c>
      <c r="F42" s="58">
        <f t="shared" si="42"/>
        <v>0</v>
      </c>
      <c r="G42" s="58">
        <f t="shared" si="42"/>
        <v>0</v>
      </c>
      <c r="H42" s="58">
        <f t="shared" si="42"/>
        <v>0</v>
      </c>
      <c r="I42" s="59">
        <f t="shared" si="42"/>
        <v>0</v>
      </c>
      <c r="J42" s="24"/>
      <c r="K42" s="60">
        <f>IF(L42=0,0,K41+1)</f>
        <v>0</v>
      </c>
      <c r="L42" s="61">
        <f t="shared" si="28"/>
        <v>0</v>
      </c>
      <c r="M42" s="58">
        <f t="shared" ref="M42:R42" si="43">IF(AND(L42&gt;0,L42&lt;31),L42+1,0)</f>
        <v>0</v>
      </c>
      <c r="N42" s="58">
        <f t="shared" si="43"/>
        <v>0</v>
      </c>
      <c r="O42" s="58">
        <f t="shared" si="43"/>
        <v>0</v>
      </c>
      <c r="P42" s="58">
        <f t="shared" si="43"/>
        <v>0</v>
      </c>
      <c r="Q42" s="58">
        <f t="shared" si="43"/>
        <v>0</v>
      </c>
      <c r="R42" s="59">
        <f t="shared" si="43"/>
        <v>0</v>
      </c>
      <c r="S42" s="24"/>
      <c r="T42" s="60">
        <f>IF(U42=0,0,T41+1)</f>
        <v>0</v>
      </c>
      <c r="U42" s="61">
        <f t="shared" si="31"/>
        <v>0</v>
      </c>
      <c r="V42" s="58">
        <f t="shared" ref="V42:AA42" si="44">IF(AND(U42&gt;0,U42&lt;30),U42+1,0)</f>
        <v>0</v>
      </c>
      <c r="W42" s="58">
        <f t="shared" si="44"/>
        <v>0</v>
      </c>
      <c r="X42" s="58">
        <f t="shared" si="44"/>
        <v>0</v>
      </c>
      <c r="Y42" s="58">
        <f t="shared" si="44"/>
        <v>0</v>
      </c>
      <c r="Z42" s="58">
        <f t="shared" si="44"/>
        <v>0</v>
      </c>
      <c r="AA42" s="59">
        <f t="shared" si="44"/>
        <v>0</v>
      </c>
      <c r="AB42" s="31"/>
      <c r="AC42" s="7"/>
    </row>
    <row r="43" spans="1:29" ht="18" customHeight="1">
      <c r="A43" s="45"/>
      <c r="B43" s="66"/>
      <c r="C43" s="67"/>
      <c r="D43" s="22"/>
      <c r="E43" s="22"/>
      <c r="F43" s="22"/>
      <c r="G43" s="22"/>
      <c r="H43" s="22"/>
      <c r="I43" s="68"/>
      <c r="J43" s="24"/>
      <c r="K43" s="66"/>
      <c r="L43" s="68"/>
      <c r="M43" s="22"/>
      <c r="N43" s="22"/>
      <c r="O43" s="22"/>
      <c r="P43" s="22"/>
      <c r="Q43" s="22"/>
      <c r="R43" s="68"/>
      <c r="S43" s="24"/>
      <c r="T43" s="66"/>
      <c r="U43" s="68"/>
      <c r="V43" s="22"/>
      <c r="W43" s="22"/>
      <c r="X43" s="22"/>
      <c r="Y43" s="22"/>
      <c r="Z43" s="22"/>
      <c r="AA43" s="68"/>
      <c r="AB43" s="31"/>
      <c r="AC43" s="7"/>
    </row>
    <row r="44" spans="1:29" ht="18" customHeight="1">
      <c r="A44" s="45"/>
      <c r="B44" s="24"/>
      <c r="C44" s="7"/>
      <c r="D44" s="7"/>
      <c r="E44" s="7"/>
      <c r="F44" s="7"/>
      <c r="G44" s="7"/>
      <c r="H44" s="7"/>
      <c r="I44" s="7"/>
      <c r="J44" s="24"/>
      <c r="K44" s="24"/>
      <c r="L44" s="7"/>
      <c r="M44" s="7"/>
      <c r="N44" s="7"/>
      <c r="O44" s="7"/>
      <c r="P44" s="7"/>
      <c r="Q44" s="7"/>
      <c r="R44" s="7"/>
      <c r="S44" s="24"/>
      <c r="T44" s="24"/>
      <c r="U44" s="7"/>
      <c r="V44" s="7"/>
      <c r="W44" s="7"/>
      <c r="X44" s="7"/>
      <c r="Y44" s="7"/>
      <c r="Z44" s="7"/>
      <c r="AA44" s="7"/>
      <c r="AB44" s="31"/>
      <c r="AC44" s="7"/>
    </row>
    <row r="45" spans="1:29" ht="18" customHeight="1">
      <c r="A45" s="45"/>
      <c r="B45" s="24"/>
      <c r="C45" s="7"/>
      <c r="D45" s="7"/>
      <c r="E45" s="7"/>
      <c r="F45" s="7"/>
      <c r="G45" s="7"/>
      <c r="H45" s="7"/>
      <c r="I45" s="7"/>
      <c r="J45" s="24"/>
      <c r="K45" s="24"/>
      <c r="L45" s="7"/>
      <c r="M45" s="7"/>
      <c r="N45" s="38"/>
      <c r="O45" s="7"/>
      <c r="P45" s="7"/>
      <c r="Q45" s="7"/>
      <c r="R45" s="7"/>
      <c r="S45" s="24"/>
      <c r="T45" s="24"/>
      <c r="U45" s="7"/>
      <c r="V45" s="38"/>
      <c r="W45" s="7"/>
      <c r="X45" s="7"/>
      <c r="Y45" s="7"/>
      <c r="Z45" s="7"/>
      <c r="AA45" s="7"/>
      <c r="AB45" s="31"/>
      <c r="AC45" s="7"/>
    </row>
    <row r="46" spans="1:29" ht="18" customHeight="1">
      <c r="A46" s="45"/>
      <c r="B46" s="24"/>
      <c r="C46" s="7"/>
      <c r="D46" s="7"/>
      <c r="E46" s="38"/>
      <c r="F46" s="7"/>
      <c r="G46" s="7"/>
      <c r="H46" s="7"/>
      <c r="I46" s="7"/>
      <c r="J46" s="24"/>
      <c r="K46" s="24"/>
      <c r="L46" s="7"/>
      <c r="M46" s="7"/>
      <c r="N46" s="7"/>
      <c r="O46" s="7"/>
      <c r="P46" s="7"/>
      <c r="Q46" s="7"/>
      <c r="R46" s="7"/>
      <c r="S46" s="24"/>
      <c r="T46" s="24"/>
      <c r="U46" s="7"/>
      <c r="V46" s="7"/>
      <c r="W46" s="7"/>
      <c r="X46" s="7"/>
      <c r="Y46" s="7"/>
      <c r="Z46" s="7"/>
      <c r="AA46" s="7"/>
      <c r="AB46" s="31"/>
      <c r="AC46" s="7"/>
    </row>
    <row r="47" spans="1:29" ht="18" customHeight="1">
      <c r="A47" s="45"/>
      <c r="B47" s="24"/>
      <c r="C47" s="7"/>
      <c r="D47" s="7"/>
      <c r="E47" s="7"/>
      <c r="F47" s="7"/>
      <c r="G47" s="7"/>
      <c r="H47" s="7"/>
      <c r="I47" s="7"/>
      <c r="J47" s="24"/>
      <c r="K47" s="24"/>
      <c r="L47" s="7"/>
      <c r="M47" s="7"/>
      <c r="N47" s="7"/>
      <c r="O47" s="7"/>
      <c r="P47" s="7"/>
      <c r="Q47" s="7"/>
      <c r="R47" s="7"/>
      <c r="S47" s="24"/>
      <c r="T47" s="24"/>
      <c r="U47" s="7"/>
      <c r="V47" s="7"/>
      <c r="W47" s="7"/>
      <c r="X47" s="7"/>
      <c r="Y47" s="7"/>
      <c r="Z47" s="7"/>
      <c r="AA47" s="7"/>
      <c r="AB47" s="31"/>
      <c r="AC47" s="7"/>
    </row>
    <row r="48" spans="1:29" ht="18" customHeight="1">
      <c r="A48" s="45"/>
      <c r="B48" s="24"/>
      <c r="C48" s="7"/>
      <c r="D48" s="7"/>
      <c r="E48" s="7"/>
      <c r="F48" s="7"/>
      <c r="G48" s="7"/>
      <c r="H48" s="7"/>
      <c r="I48" s="7"/>
      <c r="J48" s="24"/>
      <c r="K48" s="24"/>
      <c r="L48" s="7"/>
      <c r="M48" s="7"/>
      <c r="N48" s="7"/>
      <c r="O48" s="7"/>
      <c r="P48" s="7"/>
      <c r="Q48" s="7"/>
      <c r="R48" s="7"/>
      <c r="S48" s="24"/>
      <c r="T48" s="24"/>
      <c r="U48" s="7"/>
      <c r="V48" s="7"/>
      <c r="W48" s="7"/>
      <c r="X48" s="7"/>
      <c r="Y48" s="7"/>
      <c r="Z48" s="7"/>
      <c r="AA48" s="7"/>
      <c r="AB48" s="31"/>
      <c r="AC48" s="7"/>
    </row>
    <row r="49" spans="1:29" s="252" customFormat="1" ht="26.25" customHeight="1">
      <c r="A49" s="253"/>
      <c r="B49" s="274" t="s">
        <v>30</v>
      </c>
      <c r="C49" s="273"/>
      <c r="D49" s="273"/>
      <c r="E49" s="273"/>
      <c r="F49" s="273"/>
      <c r="G49" s="273"/>
      <c r="H49" s="273"/>
      <c r="I49" s="273"/>
      <c r="J49" s="249"/>
      <c r="K49" s="276" t="s">
        <v>31</v>
      </c>
      <c r="L49" s="273"/>
      <c r="M49" s="273"/>
      <c r="N49" s="273"/>
      <c r="O49" s="273"/>
      <c r="P49" s="273"/>
      <c r="Q49" s="273"/>
      <c r="R49" s="273"/>
      <c r="S49" s="249"/>
      <c r="T49" s="272" t="s">
        <v>32</v>
      </c>
      <c r="U49" s="273"/>
      <c r="V49" s="273"/>
      <c r="W49" s="273"/>
      <c r="X49" s="273"/>
      <c r="Y49" s="273"/>
      <c r="Z49" s="273"/>
      <c r="AA49" s="273"/>
      <c r="AB49" s="254"/>
      <c r="AC49" s="249"/>
    </row>
    <row r="50" spans="1:29" ht="18" customHeight="1">
      <c r="A50" s="45"/>
      <c r="B50" s="40" t="s">
        <v>19</v>
      </c>
      <c r="C50" s="41" t="s">
        <v>20</v>
      </c>
      <c r="D50" s="42" t="s">
        <v>21</v>
      </c>
      <c r="E50" s="42" t="s">
        <v>22</v>
      </c>
      <c r="F50" s="42" t="s">
        <v>23</v>
      </c>
      <c r="G50" s="42" t="s">
        <v>24</v>
      </c>
      <c r="H50" s="42" t="s">
        <v>25</v>
      </c>
      <c r="I50" s="43" t="s">
        <v>26</v>
      </c>
      <c r="J50" s="44"/>
      <c r="K50" s="40" t="s">
        <v>19</v>
      </c>
      <c r="L50" s="41" t="s">
        <v>20</v>
      </c>
      <c r="M50" s="42" t="s">
        <v>21</v>
      </c>
      <c r="N50" s="42" t="s">
        <v>22</v>
      </c>
      <c r="O50" s="42" t="s">
        <v>23</v>
      </c>
      <c r="P50" s="42" t="s">
        <v>24</v>
      </c>
      <c r="Q50" s="42" t="s">
        <v>25</v>
      </c>
      <c r="R50" s="43" t="s">
        <v>26</v>
      </c>
      <c r="S50" s="44"/>
      <c r="T50" s="40" t="s">
        <v>19</v>
      </c>
      <c r="U50" s="41" t="s">
        <v>20</v>
      </c>
      <c r="V50" s="42" t="s">
        <v>21</v>
      </c>
      <c r="W50" s="42" t="s">
        <v>22</v>
      </c>
      <c r="X50" s="42" t="s">
        <v>23</v>
      </c>
      <c r="Y50" s="42" t="s">
        <v>24</v>
      </c>
      <c r="Z50" s="42" t="s">
        <v>25</v>
      </c>
      <c r="AA50" s="43" t="s">
        <v>26</v>
      </c>
      <c r="AB50" s="31"/>
      <c r="AC50" s="7"/>
    </row>
    <row r="51" spans="1:29" ht="18" customHeight="1">
      <c r="A51" s="45"/>
      <c r="B51" s="65">
        <f>IF(T42&gt;0,T42,T41+1)</f>
        <v>27</v>
      </c>
      <c r="C51" s="47">
        <f>IF($C$5=1,1,0)</f>
        <v>0</v>
      </c>
      <c r="D51" s="48">
        <f>IF($D$5=1,1, IF(C51&gt;0,C51+1, 0))</f>
        <v>0</v>
      </c>
      <c r="E51" s="48">
        <f>IF($E$5=1,1, IF(D51&gt;0,D51+1, 0))</f>
        <v>1</v>
      </c>
      <c r="F51" s="48">
        <f>IF($F$5=1,1, IF(E51&gt;0,E51+1, 0))</f>
        <v>2</v>
      </c>
      <c r="G51" s="48">
        <f>IF($G$5=1,1, IF(F51&gt;0,F51+1, 0))</f>
        <v>3</v>
      </c>
      <c r="H51" s="48">
        <f>IF($H$5=1,1, IF(G51&gt;0,G51+1, 0))</f>
        <v>4</v>
      </c>
      <c r="I51" s="49">
        <f>IF($I$5=1,1, IF(H51&gt;0,H51+1, 0))</f>
        <v>5</v>
      </c>
      <c r="J51" s="24"/>
      <c r="K51" s="50">
        <f>IF(B56&gt;0,B55+1,B55)</f>
        <v>31</v>
      </c>
      <c r="L51" s="47">
        <f>IF($L$5=1,1,0)</f>
        <v>0</v>
      </c>
      <c r="M51" s="48">
        <f>IF($M$5=1,1, IF(L51&gt;0,L51+1, 0))</f>
        <v>0</v>
      </c>
      <c r="N51" s="48">
        <f>IF($N$5=1,1, IF(M51&gt;0,M51+1, 0))</f>
        <v>0</v>
      </c>
      <c r="O51" s="48">
        <f>IF($O$5=1,1, IF(N51&gt;0,N51+1, 0))</f>
        <v>0</v>
      </c>
      <c r="P51" s="48">
        <f>IF($P$5=1,1, IF(O51&gt;0,O51+1, 0))</f>
        <v>0</v>
      </c>
      <c r="Q51" s="48">
        <f>IF($Q$5=1,1, IF(P51&gt;0,P51+1, 0))</f>
        <v>1</v>
      </c>
      <c r="R51" s="49">
        <f>IF($R$5=1,1, IF(Q51&gt;0,Q51+1, 0))</f>
        <v>2</v>
      </c>
      <c r="S51" s="24"/>
      <c r="T51" s="50">
        <f>IF(K56&gt;0,K55+1,K55)</f>
        <v>36</v>
      </c>
      <c r="U51" s="47">
        <f>IF($U$5=1,1,0)</f>
        <v>0</v>
      </c>
      <c r="V51" s="48">
        <f>IF($V$5=1,1, IF(U51&gt;0,U51+1, 0))</f>
        <v>1</v>
      </c>
      <c r="W51" s="48">
        <f>IF($W$5=1,1, IF(V51&gt;0,V51+1, 0))</f>
        <v>2</v>
      </c>
      <c r="X51" s="48">
        <f>IF($X$5=1,1, IF(W51&gt;0,W51+1, 0))</f>
        <v>3</v>
      </c>
      <c r="Y51" s="48">
        <f>IF($Y$5=1,1, IF(X51&gt;0,X51+1, 0))</f>
        <v>4</v>
      </c>
      <c r="Z51" s="69">
        <f>IF($Z$5=1,1, IF(Y51&gt;0,Y51+1, 0))</f>
        <v>5</v>
      </c>
      <c r="AA51" s="49">
        <f>IF($AA$5=1,1, IF(Z51&gt;0,Z51+1, 0))</f>
        <v>6</v>
      </c>
      <c r="AB51" s="31"/>
      <c r="AC51" s="7"/>
    </row>
    <row r="52" spans="1:29" ht="18" customHeight="1">
      <c r="A52" s="45"/>
      <c r="B52" s="50">
        <f t="shared" ref="B52:B55" si="45">B51+1</f>
        <v>28</v>
      </c>
      <c r="C52" s="52">
        <f t="shared" ref="C52:C56" si="46">IF(AND(I51&gt;0,I51&lt;31),I51+1,0)</f>
        <v>6</v>
      </c>
      <c r="D52" s="53">
        <f t="shared" ref="D52:I52" si="47">IF(AND(C52&gt;0,C52&lt;31),C52+1,0)</f>
        <v>7</v>
      </c>
      <c r="E52" s="53">
        <f t="shared" si="47"/>
        <v>8</v>
      </c>
      <c r="F52" s="53">
        <f t="shared" si="47"/>
        <v>9</v>
      </c>
      <c r="G52" s="53">
        <f t="shared" si="47"/>
        <v>10</v>
      </c>
      <c r="H52" s="53">
        <f t="shared" si="47"/>
        <v>11</v>
      </c>
      <c r="I52" s="54">
        <f t="shared" si="47"/>
        <v>12</v>
      </c>
      <c r="J52" s="24"/>
      <c r="K52" s="50">
        <f t="shared" ref="K52:K55" si="48">K51+1</f>
        <v>32</v>
      </c>
      <c r="L52" s="52">
        <f t="shared" ref="L52:L56" si="49">IF(AND(R51&gt;0,R51&lt;31),R51+1,0)</f>
        <v>3</v>
      </c>
      <c r="M52" s="53">
        <f t="shared" ref="M52:R52" si="50">IF(AND(L52&gt;0,L52&lt;31),L52+1,0)</f>
        <v>4</v>
      </c>
      <c r="N52" s="53">
        <f t="shared" si="50"/>
        <v>5</v>
      </c>
      <c r="O52" s="53">
        <f t="shared" si="50"/>
        <v>6</v>
      </c>
      <c r="P52" s="53">
        <f t="shared" si="50"/>
        <v>7</v>
      </c>
      <c r="Q52" s="53">
        <f t="shared" si="50"/>
        <v>8</v>
      </c>
      <c r="R52" s="54">
        <f t="shared" si="50"/>
        <v>9</v>
      </c>
      <c r="S52" s="24"/>
      <c r="T52" s="50">
        <f t="shared" ref="T52:T55" si="51">T51+1</f>
        <v>37</v>
      </c>
      <c r="U52" s="52">
        <f t="shared" ref="U52:U56" si="52">IF(AND(AA51&gt;0,AA51&lt;30),AA51+1,0)</f>
        <v>7</v>
      </c>
      <c r="V52" s="53">
        <f t="shared" ref="V52:AA52" si="53">IF(AND(U52&gt;0,U52&lt;30),U52+1,0)</f>
        <v>8</v>
      </c>
      <c r="W52" s="53">
        <f t="shared" si="53"/>
        <v>9</v>
      </c>
      <c r="X52" s="53">
        <f t="shared" si="53"/>
        <v>10</v>
      </c>
      <c r="Y52" s="53">
        <f t="shared" si="53"/>
        <v>11</v>
      </c>
      <c r="Z52" s="70">
        <f t="shared" si="53"/>
        <v>12</v>
      </c>
      <c r="AA52" s="54">
        <f t="shared" si="53"/>
        <v>13</v>
      </c>
      <c r="AB52" s="31"/>
      <c r="AC52" s="7"/>
    </row>
    <row r="53" spans="1:29" ht="18" customHeight="1">
      <c r="A53" s="45"/>
      <c r="B53" s="50">
        <f t="shared" si="45"/>
        <v>29</v>
      </c>
      <c r="C53" s="52">
        <f t="shared" si="46"/>
        <v>13</v>
      </c>
      <c r="D53" s="53">
        <f t="shared" ref="D53:I53" si="54">IF(AND(C53&gt;0,C53&lt;31),C53+1,0)</f>
        <v>14</v>
      </c>
      <c r="E53" s="53">
        <f t="shared" si="54"/>
        <v>15</v>
      </c>
      <c r="F53" s="53">
        <f t="shared" si="54"/>
        <v>16</v>
      </c>
      <c r="G53" s="53">
        <f t="shared" si="54"/>
        <v>17</v>
      </c>
      <c r="H53" s="53">
        <f t="shared" si="54"/>
        <v>18</v>
      </c>
      <c r="I53" s="54">
        <f t="shared" si="54"/>
        <v>19</v>
      </c>
      <c r="J53" s="24"/>
      <c r="K53" s="50">
        <f t="shared" si="48"/>
        <v>33</v>
      </c>
      <c r="L53" s="52">
        <f t="shared" si="49"/>
        <v>10</v>
      </c>
      <c r="M53" s="53">
        <f t="shared" ref="M53:R53" si="55">IF(AND(L53&gt;0,L53&lt;31),L53+1,0)</f>
        <v>11</v>
      </c>
      <c r="N53" s="53">
        <f t="shared" si="55"/>
        <v>12</v>
      </c>
      <c r="O53" s="53">
        <f t="shared" si="55"/>
        <v>13</v>
      </c>
      <c r="P53" s="53">
        <f t="shared" si="55"/>
        <v>14</v>
      </c>
      <c r="Q53" s="53">
        <f t="shared" si="55"/>
        <v>15</v>
      </c>
      <c r="R53" s="54">
        <f t="shared" si="55"/>
        <v>16</v>
      </c>
      <c r="S53" s="24"/>
      <c r="T53" s="50">
        <f t="shared" si="51"/>
        <v>38</v>
      </c>
      <c r="U53" s="52">
        <f t="shared" si="52"/>
        <v>14</v>
      </c>
      <c r="V53" s="53">
        <f t="shared" ref="V53:AA53" si="56">IF(AND(U53&gt;0,U53&lt;30),U53+1,0)</f>
        <v>15</v>
      </c>
      <c r="W53" s="53">
        <f t="shared" si="56"/>
        <v>16</v>
      </c>
      <c r="X53" s="53">
        <f t="shared" si="56"/>
        <v>17</v>
      </c>
      <c r="Y53" s="53">
        <f t="shared" si="56"/>
        <v>18</v>
      </c>
      <c r="Z53" s="70">
        <f t="shared" si="56"/>
        <v>19</v>
      </c>
      <c r="AA53" s="54">
        <f t="shared" si="56"/>
        <v>20</v>
      </c>
      <c r="AB53" s="31"/>
      <c r="AC53" s="7"/>
    </row>
    <row r="54" spans="1:29" ht="18" customHeight="1">
      <c r="A54" s="45"/>
      <c r="B54" s="50">
        <f t="shared" si="45"/>
        <v>30</v>
      </c>
      <c r="C54" s="52">
        <f t="shared" si="46"/>
        <v>20</v>
      </c>
      <c r="D54" s="53">
        <f t="shared" ref="D54:I54" si="57">IF(AND(C54&gt;0,C54&lt;31),C54+1,0)</f>
        <v>21</v>
      </c>
      <c r="E54" s="53">
        <f t="shared" si="57"/>
        <v>22</v>
      </c>
      <c r="F54" s="53">
        <f t="shared" si="57"/>
        <v>23</v>
      </c>
      <c r="G54" s="53">
        <f t="shared" si="57"/>
        <v>24</v>
      </c>
      <c r="H54" s="53">
        <f t="shared" si="57"/>
        <v>25</v>
      </c>
      <c r="I54" s="54">
        <f t="shared" si="57"/>
        <v>26</v>
      </c>
      <c r="J54" s="24"/>
      <c r="K54" s="50">
        <f t="shared" si="48"/>
        <v>34</v>
      </c>
      <c r="L54" s="52">
        <f t="shared" si="49"/>
        <v>17</v>
      </c>
      <c r="M54" s="53">
        <f t="shared" ref="M54:R54" si="58">IF(AND(L54&gt;0,L54&lt;31),L54+1,0)</f>
        <v>18</v>
      </c>
      <c r="N54" s="53">
        <f t="shared" si="58"/>
        <v>19</v>
      </c>
      <c r="O54" s="53">
        <f t="shared" si="58"/>
        <v>20</v>
      </c>
      <c r="P54" s="53">
        <f t="shared" si="58"/>
        <v>21</v>
      </c>
      <c r="Q54" s="53">
        <f t="shared" si="58"/>
        <v>22</v>
      </c>
      <c r="R54" s="54">
        <f t="shared" si="58"/>
        <v>23</v>
      </c>
      <c r="S54" s="24"/>
      <c r="T54" s="50">
        <f t="shared" si="51"/>
        <v>39</v>
      </c>
      <c r="U54" s="52">
        <f t="shared" si="52"/>
        <v>21</v>
      </c>
      <c r="V54" s="53">
        <f t="shared" ref="V54:AA54" si="59">IF(AND(U54&gt;0,U54&lt;30),U54+1,0)</f>
        <v>22</v>
      </c>
      <c r="W54" s="53">
        <f t="shared" si="59"/>
        <v>23</v>
      </c>
      <c r="X54" s="53">
        <f t="shared" si="59"/>
        <v>24</v>
      </c>
      <c r="Y54" s="53">
        <f t="shared" si="59"/>
        <v>25</v>
      </c>
      <c r="Z54" s="70">
        <f t="shared" si="59"/>
        <v>26</v>
      </c>
      <c r="AA54" s="54">
        <f t="shared" si="59"/>
        <v>27</v>
      </c>
      <c r="AB54" s="31"/>
      <c r="AC54" s="7"/>
    </row>
    <row r="55" spans="1:29" ht="18" customHeight="1">
      <c r="A55" s="45"/>
      <c r="B55" s="50">
        <f t="shared" si="45"/>
        <v>31</v>
      </c>
      <c r="C55" s="52">
        <f t="shared" si="46"/>
        <v>27</v>
      </c>
      <c r="D55" s="53">
        <f t="shared" ref="D55:I55" si="60">IF(AND(C55&gt;0,C55&lt;31),C55+1,0)</f>
        <v>28</v>
      </c>
      <c r="E55" s="53">
        <f t="shared" si="60"/>
        <v>29</v>
      </c>
      <c r="F55" s="53">
        <f t="shared" si="60"/>
        <v>30</v>
      </c>
      <c r="G55" s="53">
        <f t="shared" si="60"/>
        <v>31</v>
      </c>
      <c r="H55" s="53">
        <f t="shared" si="60"/>
        <v>0</v>
      </c>
      <c r="I55" s="54">
        <f t="shared" si="60"/>
        <v>0</v>
      </c>
      <c r="J55" s="24"/>
      <c r="K55" s="50">
        <f t="shared" si="48"/>
        <v>35</v>
      </c>
      <c r="L55" s="52">
        <f t="shared" si="49"/>
        <v>24</v>
      </c>
      <c r="M55" s="53">
        <f t="shared" ref="M55:R55" si="61">IF(AND(L55&gt;0,L55&lt;31),L55+1,0)</f>
        <v>25</v>
      </c>
      <c r="N55" s="53">
        <f t="shared" si="61"/>
        <v>26</v>
      </c>
      <c r="O55" s="53">
        <f t="shared" si="61"/>
        <v>27</v>
      </c>
      <c r="P55" s="53">
        <f t="shared" si="61"/>
        <v>28</v>
      </c>
      <c r="Q55" s="53">
        <f t="shared" si="61"/>
        <v>29</v>
      </c>
      <c r="R55" s="54">
        <f t="shared" si="61"/>
        <v>30</v>
      </c>
      <c r="S55" s="24"/>
      <c r="T55" s="50">
        <f t="shared" si="51"/>
        <v>40</v>
      </c>
      <c r="U55" s="52">
        <f t="shared" si="52"/>
        <v>28</v>
      </c>
      <c r="V55" s="53">
        <f t="shared" ref="V55:AA55" si="62">IF(AND(U55&gt;0,U55&lt;30),U55+1,0)</f>
        <v>29</v>
      </c>
      <c r="W55" s="53">
        <f t="shared" si="62"/>
        <v>30</v>
      </c>
      <c r="X55" s="53">
        <f t="shared" si="62"/>
        <v>0</v>
      </c>
      <c r="Y55" s="53">
        <f t="shared" si="62"/>
        <v>0</v>
      </c>
      <c r="Z55" s="70">
        <f t="shared" si="62"/>
        <v>0</v>
      </c>
      <c r="AA55" s="54">
        <f t="shared" si="62"/>
        <v>0</v>
      </c>
      <c r="AB55" s="31"/>
      <c r="AC55" s="7"/>
    </row>
    <row r="56" spans="1:29" ht="18" customHeight="1">
      <c r="A56" s="45"/>
      <c r="B56" s="60">
        <f>IF(C56=0,0,B55+1)</f>
        <v>0</v>
      </c>
      <c r="C56" s="57">
        <f t="shared" si="46"/>
        <v>0</v>
      </c>
      <c r="D56" s="58">
        <f t="shared" ref="D56:I56" si="63">IF(AND(C56&gt;0,C56&lt;31),C56+1,0)</f>
        <v>0</v>
      </c>
      <c r="E56" s="58">
        <f t="shared" si="63"/>
        <v>0</v>
      </c>
      <c r="F56" s="58">
        <f t="shared" si="63"/>
        <v>0</v>
      </c>
      <c r="G56" s="58">
        <f t="shared" si="63"/>
        <v>0</v>
      </c>
      <c r="H56" s="58">
        <f t="shared" si="63"/>
        <v>0</v>
      </c>
      <c r="I56" s="59">
        <f t="shared" si="63"/>
        <v>0</v>
      </c>
      <c r="J56" s="24"/>
      <c r="K56" s="60">
        <f>IF(L56=0,0,K55+1)</f>
        <v>36</v>
      </c>
      <c r="L56" s="61">
        <f t="shared" si="49"/>
        <v>31</v>
      </c>
      <c r="M56" s="58">
        <f t="shared" ref="M56:R56" si="64">IF(AND(L56&gt;0,L56&lt;31),L56+1,0)</f>
        <v>0</v>
      </c>
      <c r="N56" s="58">
        <f t="shared" si="64"/>
        <v>0</v>
      </c>
      <c r="O56" s="58">
        <f t="shared" si="64"/>
        <v>0</v>
      </c>
      <c r="P56" s="58">
        <f t="shared" si="64"/>
        <v>0</v>
      </c>
      <c r="Q56" s="58">
        <f t="shared" si="64"/>
        <v>0</v>
      </c>
      <c r="R56" s="59">
        <f t="shared" si="64"/>
        <v>0</v>
      </c>
      <c r="S56" s="24"/>
      <c r="T56" s="60">
        <f>IF(U56=0,0,T55+1)</f>
        <v>0</v>
      </c>
      <c r="U56" s="61">
        <f t="shared" si="52"/>
        <v>0</v>
      </c>
      <c r="V56" s="58">
        <f t="shared" ref="V56:AA56" si="65">IF(AND(U56&gt;0,U56&lt;30),U56+1,0)</f>
        <v>0</v>
      </c>
      <c r="W56" s="58">
        <f t="shared" si="65"/>
        <v>0</v>
      </c>
      <c r="X56" s="58">
        <f t="shared" si="65"/>
        <v>0</v>
      </c>
      <c r="Y56" s="58">
        <f t="shared" si="65"/>
        <v>0</v>
      </c>
      <c r="Z56" s="58">
        <f t="shared" si="65"/>
        <v>0</v>
      </c>
      <c r="AA56" s="59">
        <f t="shared" si="65"/>
        <v>0</v>
      </c>
      <c r="AB56" s="31"/>
      <c r="AC56" s="7"/>
    </row>
    <row r="57" spans="1:29" ht="18" customHeight="1">
      <c r="A57" s="45"/>
      <c r="B57" s="24"/>
      <c r="C57" s="7"/>
      <c r="D57" s="7"/>
      <c r="E57" s="7"/>
      <c r="F57" s="7"/>
      <c r="G57" s="7"/>
      <c r="H57" s="7"/>
      <c r="I57" s="7"/>
      <c r="J57" s="24"/>
      <c r="K57" s="24"/>
      <c r="L57" s="7"/>
      <c r="M57" s="7"/>
      <c r="N57" s="7"/>
      <c r="O57" s="7"/>
      <c r="P57" s="7"/>
      <c r="Q57" s="7"/>
      <c r="R57" s="7"/>
      <c r="S57" s="24"/>
      <c r="T57" s="24"/>
      <c r="U57" s="7"/>
      <c r="V57" s="7"/>
      <c r="W57" s="7"/>
      <c r="X57" s="7"/>
      <c r="Y57" s="7"/>
      <c r="Z57" s="7"/>
      <c r="AA57" s="7"/>
      <c r="AB57" s="31"/>
      <c r="AC57" s="7"/>
    </row>
    <row r="58" spans="1:29" ht="18" customHeight="1">
      <c r="A58" s="45"/>
      <c r="B58" s="24"/>
      <c r="C58" s="7"/>
      <c r="D58" s="7"/>
      <c r="E58" s="7"/>
      <c r="F58" s="7"/>
      <c r="G58" s="7"/>
      <c r="H58" s="7"/>
      <c r="I58" s="7"/>
      <c r="J58" s="24"/>
      <c r="K58" s="24"/>
      <c r="L58" s="7"/>
      <c r="M58" s="7"/>
      <c r="N58" s="7"/>
      <c r="O58" s="7"/>
      <c r="P58" s="7"/>
      <c r="Q58" s="7"/>
      <c r="R58" s="7"/>
      <c r="S58" s="24"/>
      <c r="T58" s="24"/>
      <c r="U58" s="7"/>
      <c r="V58" s="7"/>
      <c r="W58" s="7"/>
      <c r="X58" s="7"/>
      <c r="Y58" s="7"/>
      <c r="Z58" s="7"/>
      <c r="AA58" s="7"/>
      <c r="AB58" s="31"/>
      <c r="AC58" s="7"/>
    </row>
    <row r="59" spans="1:29" ht="18" customHeight="1">
      <c r="A59" s="45"/>
      <c r="B59" s="24"/>
      <c r="C59" s="7"/>
      <c r="D59" s="7"/>
      <c r="E59" s="38"/>
      <c r="F59" s="7"/>
      <c r="G59" s="7"/>
      <c r="H59" s="7"/>
      <c r="I59" s="38"/>
      <c r="J59" s="24"/>
      <c r="K59" s="24"/>
      <c r="L59" s="7"/>
      <c r="M59" s="7"/>
      <c r="N59" s="38"/>
      <c r="O59" s="7"/>
      <c r="P59" s="7"/>
      <c r="Q59" s="7"/>
      <c r="R59" s="7"/>
      <c r="S59" s="24"/>
      <c r="T59" s="24"/>
      <c r="U59" s="7"/>
      <c r="V59" s="38"/>
      <c r="W59" s="7"/>
      <c r="X59" s="7"/>
      <c r="Y59" s="7"/>
      <c r="Z59" s="7"/>
      <c r="AA59" s="7"/>
      <c r="AB59" s="31"/>
      <c r="AC59" s="7"/>
    </row>
    <row r="60" spans="1:29" ht="18" customHeight="1">
      <c r="A60" s="45"/>
      <c r="B60" s="24"/>
      <c r="C60" s="7"/>
      <c r="D60" s="7"/>
      <c r="E60" s="7"/>
      <c r="F60" s="7"/>
      <c r="G60" s="7"/>
      <c r="H60" s="7"/>
      <c r="I60" s="7"/>
      <c r="J60" s="24"/>
      <c r="K60" s="24"/>
      <c r="L60" s="7"/>
      <c r="M60" s="7"/>
      <c r="N60" s="7"/>
      <c r="O60" s="7"/>
      <c r="P60" s="7"/>
      <c r="Q60" s="7"/>
      <c r="R60" s="7"/>
      <c r="S60" s="24"/>
      <c r="T60" s="24"/>
      <c r="U60" s="7"/>
      <c r="V60" s="7"/>
      <c r="W60" s="7"/>
      <c r="X60" s="7"/>
      <c r="Y60" s="7"/>
      <c r="Z60" s="7"/>
      <c r="AA60" s="7"/>
      <c r="AB60" s="31"/>
      <c r="AC60" s="7"/>
    </row>
    <row r="61" spans="1:29" ht="18" customHeight="1">
      <c r="A61" s="45"/>
      <c r="B61" s="24"/>
      <c r="C61" s="7"/>
      <c r="D61" s="7"/>
      <c r="E61" s="7"/>
      <c r="F61" s="7"/>
      <c r="G61" s="7"/>
      <c r="H61" s="7"/>
      <c r="I61" s="7"/>
      <c r="J61" s="24"/>
      <c r="K61" s="24"/>
      <c r="L61" s="7"/>
      <c r="M61" s="7"/>
      <c r="N61" s="7"/>
      <c r="O61" s="7"/>
      <c r="P61" s="7"/>
      <c r="Q61" s="7"/>
      <c r="R61" s="7"/>
      <c r="S61" s="24"/>
      <c r="T61" s="24"/>
      <c r="U61" s="7"/>
      <c r="V61" s="7"/>
      <c r="W61" s="7"/>
      <c r="X61" s="7"/>
      <c r="Y61" s="7"/>
      <c r="Z61" s="7"/>
      <c r="AA61" s="7"/>
      <c r="AB61" s="31"/>
      <c r="AC61" s="7"/>
    </row>
    <row r="62" spans="1:29" ht="18" customHeight="1">
      <c r="A62" s="45"/>
      <c r="B62" s="24"/>
      <c r="C62" s="7"/>
      <c r="D62" s="7"/>
      <c r="E62" s="7"/>
      <c r="F62" s="7"/>
      <c r="G62" s="7"/>
      <c r="H62" s="7"/>
      <c r="I62" s="7"/>
      <c r="J62" s="24"/>
      <c r="K62" s="24"/>
      <c r="L62" s="7"/>
      <c r="M62" s="7"/>
      <c r="N62" s="7"/>
      <c r="O62" s="7"/>
      <c r="P62" s="7"/>
      <c r="Q62" s="7"/>
      <c r="R62" s="7"/>
      <c r="S62" s="24"/>
      <c r="T62" s="24"/>
      <c r="U62" s="7"/>
      <c r="V62" s="7"/>
      <c r="W62" s="7"/>
      <c r="X62" s="7"/>
      <c r="Y62" s="7"/>
      <c r="Z62" s="7"/>
      <c r="AA62" s="7"/>
      <c r="AB62" s="31"/>
      <c r="AC62" s="7"/>
    </row>
    <row r="63" spans="1:29" s="252" customFormat="1" ht="26.25" customHeight="1">
      <c r="A63" s="253"/>
      <c r="B63" s="275" t="s">
        <v>33</v>
      </c>
      <c r="C63" s="273"/>
      <c r="D63" s="273"/>
      <c r="E63" s="273"/>
      <c r="F63" s="273"/>
      <c r="G63" s="273"/>
      <c r="H63" s="273"/>
      <c r="I63" s="273"/>
      <c r="J63" s="249"/>
      <c r="K63" s="274" t="s">
        <v>34</v>
      </c>
      <c r="L63" s="273"/>
      <c r="M63" s="273"/>
      <c r="N63" s="273"/>
      <c r="O63" s="273"/>
      <c r="P63" s="273"/>
      <c r="Q63" s="273"/>
      <c r="R63" s="273"/>
      <c r="S63" s="249"/>
      <c r="T63" s="276" t="s">
        <v>35</v>
      </c>
      <c r="U63" s="273"/>
      <c r="V63" s="273"/>
      <c r="W63" s="273"/>
      <c r="X63" s="273"/>
      <c r="Y63" s="273"/>
      <c r="Z63" s="273"/>
      <c r="AA63" s="273"/>
      <c r="AB63" s="254"/>
      <c r="AC63" s="249"/>
    </row>
    <row r="64" spans="1:29" ht="18" customHeight="1">
      <c r="A64" s="45"/>
      <c r="B64" s="40" t="s">
        <v>19</v>
      </c>
      <c r="C64" s="41" t="s">
        <v>20</v>
      </c>
      <c r="D64" s="42" t="s">
        <v>21</v>
      </c>
      <c r="E64" s="42" t="s">
        <v>22</v>
      </c>
      <c r="F64" s="42" t="s">
        <v>23</v>
      </c>
      <c r="G64" s="42" t="s">
        <v>24</v>
      </c>
      <c r="H64" s="42" t="s">
        <v>25</v>
      </c>
      <c r="I64" s="43" t="s">
        <v>26</v>
      </c>
      <c r="J64" s="44"/>
      <c r="K64" s="40" t="s">
        <v>19</v>
      </c>
      <c r="L64" s="41" t="s">
        <v>20</v>
      </c>
      <c r="M64" s="42" t="s">
        <v>21</v>
      </c>
      <c r="N64" s="42" t="s">
        <v>22</v>
      </c>
      <c r="O64" s="42" t="s">
        <v>23</v>
      </c>
      <c r="P64" s="42" t="s">
        <v>24</v>
      </c>
      <c r="Q64" s="42" t="s">
        <v>25</v>
      </c>
      <c r="R64" s="43" t="s">
        <v>26</v>
      </c>
      <c r="S64" s="44"/>
      <c r="T64" s="40" t="s">
        <v>19</v>
      </c>
      <c r="U64" s="41" t="s">
        <v>20</v>
      </c>
      <c r="V64" s="42" t="s">
        <v>21</v>
      </c>
      <c r="W64" s="42" t="s">
        <v>22</v>
      </c>
      <c r="X64" s="42" t="s">
        <v>23</v>
      </c>
      <c r="Y64" s="42" t="s">
        <v>24</v>
      </c>
      <c r="Z64" s="42" t="s">
        <v>25</v>
      </c>
      <c r="AA64" s="43" t="s">
        <v>26</v>
      </c>
      <c r="AB64" s="31"/>
      <c r="AC64" s="7"/>
    </row>
    <row r="65" spans="1:29" ht="18" customHeight="1">
      <c r="A65" s="45"/>
      <c r="B65" s="65">
        <f>IF(T56&gt;0,T56,T55+1)</f>
        <v>41</v>
      </c>
      <c r="C65" s="71">
        <f>IF($C$6=1,1,0)</f>
        <v>0</v>
      </c>
      <c r="D65" s="48">
        <f>IF($D$6=1,1, IF(C65&gt;0,C65+1, 0))</f>
        <v>0</v>
      </c>
      <c r="E65" s="48">
        <f>IF($E$6=1,1, IF(D65&gt;0,D65+1, 0))</f>
        <v>0</v>
      </c>
      <c r="F65" s="48">
        <f>IF($F$6=1,1, IF(E65&gt;0,E65+1, 0))</f>
        <v>1</v>
      </c>
      <c r="G65" s="48">
        <f>IF($G$6=1,1, IF(F65&gt;0,F65+1, 0))</f>
        <v>2</v>
      </c>
      <c r="H65" s="48">
        <f>IF($H$6=1,1, IF(G65&gt;0,G65+1, 0))</f>
        <v>3</v>
      </c>
      <c r="I65" s="49">
        <f>IF($I$6=1,1, IF(H65&gt;0,H65+1, 0))</f>
        <v>4</v>
      </c>
      <c r="J65" s="24"/>
      <c r="K65" s="50">
        <f>IF(B70&gt;0,B69+1,B69)</f>
        <v>45</v>
      </c>
      <c r="L65" s="47">
        <f>IF($L$6=1,1,0)</f>
        <v>0</v>
      </c>
      <c r="M65" s="48">
        <f>IF($M$6=1,1, IF(L65&gt;0,L65+1, 0))</f>
        <v>0</v>
      </c>
      <c r="N65" s="48">
        <f>IF($N$6=1,1, IF(M65&gt;0,M65+1, 0))</f>
        <v>0</v>
      </c>
      <c r="O65" s="48">
        <f>IF($O$6=1,1, IF(N65&gt;0,N65+1, 0))</f>
        <v>0</v>
      </c>
      <c r="P65" s="48">
        <f>IF($P$6=1,1, IF(O65&gt;0,O65+1, 0))</f>
        <v>0</v>
      </c>
      <c r="Q65" s="48">
        <f>IF($Q$6=1,1, IF(P65&gt;0,P65+1, 0))</f>
        <v>0</v>
      </c>
      <c r="R65" s="49">
        <f>IF($R$6=1,1, IF(Q65&gt;0,Q65+1, 0))</f>
        <v>1</v>
      </c>
      <c r="S65" s="24"/>
      <c r="T65" s="50">
        <f>IF(K70&gt;0,K69+1,K69)</f>
        <v>50</v>
      </c>
      <c r="U65" s="47">
        <f>IF($U$6=1,1,0)</f>
        <v>0</v>
      </c>
      <c r="V65" s="48">
        <f>IF($V$6=1,1, IF(U65&gt;0,U65+1, 0))</f>
        <v>1</v>
      </c>
      <c r="W65" s="48">
        <f>IF($W$6=1,1, IF(V65&gt;0,V65+1, 0))</f>
        <v>2</v>
      </c>
      <c r="X65" s="48">
        <f>IF($X$6=1,1, IF(W65&gt;0,W65+1, 0))</f>
        <v>3</v>
      </c>
      <c r="Y65" s="48">
        <f>IF($Y$6=1,1, IF(X65&gt;0,X65+1, 0))</f>
        <v>4</v>
      </c>
      <c r="Z65" s="72">
        <f>IF($Z$6=1,1, IF(Y65&gt;0,Y65+1, 0))</f>
        <v>5</v>
      </c>
      <c r="AA65" s="49">
        <f>IF($AA$6=1,1, IF(Z65&gt;0,Z65+1, 0))</f>
        <v>6</v>
      </c>
      <c r="AB65" s="31"/>
      <c r="AC65" s="7"/>
    </row>
    <row r="66" spans="1:29" ht="18" customHeight="1">
      <c r="A66" s="45"/>
      <c r="B66" s="50">
        <f t="shared" ref="B66:B69" si="66">B65+1</f>
        <v>42</v>
      </c>
      <c r="C66" s="52">
        <f t="shared" ref="C66:C70" si="67">IF(AND(I65&gt;0,I65&lt;31),I65+1,0)</f>
        <v>5</v>
      </c>
      <c r="D66" s="53">
        <f t="shared" ref="D66:I66" si="68">IF(AND(C66&gt;0,C66&lt;31),C66+1,0)</f>
        <v>6</v>
      </c>
      <c r="E66" s="53">
        <f t="shared" si="68"/>
        <v>7</v>
      </c>
      <c r="F66" s="53">
        <f t="shared" si="68"/>
        <v>8</v>
      </c>
      <c r="G66" s="53">
        <f t="shared" si="68"/>
        <v>9</v>
      </c>
      <c r="H66" s="53">
        <f t="shared" si="68"/>
        <v>10</v>
      </c>
      <c r="I66" s="54">
        <f t="shared" si="68"/>
        <v>11</v>
      </c>
      <c r="J66" s="24"/>
      <c r="K66" s="50">
        <f t="shared" ref="K66:K69" si="69">K65+1</f>
        <v>46</v>
      </c>
      <c r="L66" s="73">
        <f t="shared" ref="L66:L70" si="70">IF(AND(R65&gt;0,R65&lt;30),R65+1,0)</f>
        <v>2</v>
      </c>
      <c r="M66" s="53">
        <f t="shared" ref="M66:R66" si="71">IF(AND(L66&gt;0,L66&lt;30),L66+1,0)</f>
        <v>3</v>
      </c>
      <c r="N66" s="53">
        <f t="shared" si="71"/>
        <v>4</v>
      </c>
      <c r="O66" s="53">
        <f t="shared" si="71"/>
        <v>5</v>
      </c>
      <c r="P66" s="53">
        <f t="shared" si="71"/>
        <v>6</v>
      </c>
      <c r="Q66" s="53">
        <f t="shared" si="71"/>
        <v>7</v>
      </c>
      <c r="R66" s="54">
        <f t="shared" si="71"/>
        <v>8</v>
      </c>
      <c r="S66" s="24"/>
      <c r="T66" s="50">
        <f t="shared" ref="T66:T69" si="72">T65+1</f>
        <v>51</v>
      </c>
      <c r="U66" s="52">
        <f t="shared" ref="U66:U70" si="73">IF(AND(AA65&gt;0,AA65&lt;31),AA65+1,0)</f>
        <v>7</v>
      </c>
      <c r="V66" s="53">
        <f t="shared" ref="V66:AA66" si="74">IF(AND(U66&gt;0,U66&lt;31),U66+1,0)</f>
        <v>8</v>
      </c>
      <c r="W66" s="53">
        <f t="shared" si="74"/>
        <v>9</v>
      </c>
      <c r="X66" s="53">
        <f t="shared" si="74"/>
        <v>10</v>
      </c>
      <c r="Y66" s="53">
        <f t="shared" si="74"/>
        <v>11</v>
      </c>
      <c r="Z66" s="74">
        <f t="shared" si="74"/>
        <v>12</v>
      </c>
      <c r="AA66" s="54">
        <f t="shared" si="74"/>
        <v>13</v>
      </c>
      <c r="AB66" s="31"/>
      <c r="AC66" s="7"/>
    </row>
    <row r="67" spans="1:29" ht="18" customHeight="1">
      <c r="A67" s="45"/>
      <c r="B67" s="50">
        <f t="shared" si="66"/>
        <v>43</v>
      </c>
      <c r="C67" s="52">
        <f t="shared" si="67"/>
        <v>12</v>
      </c>
      <c r="D67" s="53">
        <f t="shared" ref="D67:I67" si="75">IF(AND(C67&gt;0,C67&lt;31),C67+1,0)</f>
        <v>13</v>
      </c>
      <c r="E67" s="53">
        <f t="shared" si="75"/>
        <v>14</v>
      </c>
      <c r="F67" s="53">
        <f t="shared" si="75"/>
        <v>15</v>
      </c>
      <c r="G67" s="53">
        <f t="shared" si="75"/>
        <v>16</v>
      </c>
      <c r="H67" s="53">
        <f t="shared" si="75"/>
        <v>17</v>
      </c>
      <c r="I67" s="54">
        <f t="shared" si="75"/>
        <v>18</v>
      </c>
      <c r="J67" s="24"/>
      <c r="K67" s="50">
        <f t="shared" si="69"/>
        <v>47</v>
      </c>
      <c r="L67" s="73">
        <f t="shared" si="70"/>
        <v>9</v>
      </c>
      <c r="M67" s="53">
        <f t="shared" ref="M67:R67" si="76">IF(AND(L67&gt;0,L67&lt;30),L67+1,0)</f>
        <v>10</v>
      </c>
      <c r="N67" s="53">
        <f t="shared" si="76"/>
        <v>11</v>
      </c>
      <c r="O67" s="53">
        <f t="shared" si="76"/>
        <v>12</v>
      </c>
      <c r="P67" s="53">
        <f t="shared" si="76"/>
        <v>13</v>
      </c>
      <c r="Q67" s="53">
        <f t="shared" si="76"/>
        <v>14</v>
      </c>
      <c r="R67" s="54">
        <f t="shared" si="76"/>
        <v>15</v>
      </c>
      <c r="S67" s="24"/>
      <c r="T67" s="50">
        <f t="shared" si="72"/>
        <v>52</v>
      </c>
      <c r="U67" s="52">
        <f t="shared" si="73"/>
        <v>14</v>
      </c>
      <c r="V67" s="53">
        <f t="shared" ref="V67:AA67" si="77">IF(AND(U67&gt;0,U67&lt;31),U67+1,0)</f>
        <v>15</v>
      </c>
      <c r="W67" s="53">
        <f t="shared" si="77"/>
        <v>16</v>
      </c>
      <c r="X67" s="53">
        <f t="shared" si="77"/>
        <v>17</v>
      </c>
      <c r="Y67" s="53">
        <f t="shared" si="77"/>
        <v>18</v>
      </c>
      <c r="Z67" s="74">
        <f t="shared" si="77"/>
        <v>19</v>
      </c>
      <c r="AA67" s="54">
        <f t="shared" si="77"/>
        <v>20</v>
      </c>
      <c r="AB67" s="31"/>
      <c r="AC67" s="7"/>
    </row>
    <row r="68" spans="1:29" ht="18" customHeight="1">
      <c r="A68" s="45"/>
      <c r="B68" s="50">
        <f t="shared" si="66"/>
        <v>44</v>
      </c>
      <c r="C68" s="52">
        <f t="shared" si="67"/>
        <v>19</v>
      </c>
      <c r="D68" s="53">
        <f t="shared" ref="D68:I68" si="78">IF(AND(C68&gt;0,C68&lt;31),C68+1,0)</f>
        <v>20</v>
      </c>
      <c r="E68" s="53">
        <f t="shared" si="78"/>
        <v>21</v>
      </c>
      <c r="F68" s="53">
        <f t="shared" si="78"/>
        <v>22</v>
      </c>
      <c r="G68" s="53">
        <f t="shared" si="78"/>
        <v>23</v>
      </c>
      <c r="H68" s="53">
        <f t="shared" si="78"/>
        <v>24</v>
      </c>
      <c r="I68" s="54">
        <f t="shared" si="78"/>
        <v>25</v>
      </c>
      <c r="J68" s="24"/>
      <c r="K68" s="50">
        <f t="shared" si="69"/>
        <v>48</v>
      </c>
      <c r="L68" s="73">
        <f t="shared" si="70"/>
        <v>16</v>
      </c>
      <c r="M68" s="53">
        <f t="shared" ref="M68:R68" si="79">IF(AND(L68&gt;0,L68&lt;30),L68+1,0)</f>
        <v>17</v>
      </c>
      <c r="N68" s="53">
        <f t="shared" si="79"/>
        <v>18</v>
      </c>
      <c r="O68" s="53">
        <f t="shared" si="79"/>
        <v>19</v>
      </c>
      <c r="P68" s="53">
        <f t="shared" si="79"/>
        <v>20</v>
      </c>
      <c r="Q68" s="53">
        <f t="shared" si="79"/>
        <v>21</v>
      </c>
      <c r="R68" s="54">
        <f t="shared" si="79"/>
        <v>22</v>
      </c>
      <c r="S68" s="24"/>
      <c r="T68" s="50">
        <f t="shared" si="72"/>
        <v>53</v>
      </c>
      <c r="U68" s="52">
        <f t="shared" si="73"/>
        <v>21</v>
      </c>
      <c r="V68" s="53">
        <f t="shared" ref="V68:AA68" si="80">IF(AND(U68&gt;0,U68&lt;31),U68+1,0)</f>
        <v>22</v>
      </c>
      <c r="W68" s="53">
        <f t="shared" si="80"/>
        <v>23</v>
      </c>
      <c r="X68" s="53">
        <f t="shared" si="80"/>
        <v>24</v>
      </c>
      <c r="Y68" s="53">
        <f t="shared" si="80"/>
        <v>25</v>
      </c>
      <c r="Z68" s="74">
        <f t="shared" si="80"/>
        <v>26</v>
      </c>
      <c r="AA68" s="54">
        <f t="shared" si="80"/>
        <v>27</v>
      </c>
      <c r="AB68" s="31"/>
      <c r="AC68" s="7"/>
    </row>
    <row r="69" spans="1:29" ht="18" customHeight="1">
      <c r="A69" s="45"/>
      <c r="B69" s="50">
        <f t="shared" si="66"/>
        <v>45</v>
      </c>
      <c r="C69" s="52">
        <f t="shared" si="67"/>
        <v>26</v>
      </c>
      <c r="D69" s="53">
        <f t="shared" ref="D69:I69" si="81">IF(AND(C69&gt;0,C69&lt;31),C69+1,0)</f>
        <v>27</v>
      </c>
      <c r="E69" s="53">
        <f t="shared" si="81"/>
        <v>28</v>
      </c>
      <c r="F69" s="53">
        <f t="shared" si="81"/>
        <v>29</v>
      </c>
      <c r="G69" s="53">
        <f t="shared" si="81"/>
        <v>30</v>
      </c>
      <c r="H69" s="53">
        <f t="shared" si="81"/>
        <v>31</v>
      </c>
      <c r="I69" s="54">
        <f t="shared" si="81"/>
        <v>0</v>
      </c>
      <c r="J69" s="24"/>
      <c r="K69" s="50">
        <f t="shared" si="69"/>
        <v>49</v>
      </c>
      <c r="L69" s="73">
        <f t="shared" si="70"/>
        <v>23</v>
      </c>
      <c r="M69" s="53">
        <f t="shared" ref="M69:R69" si="82">IF(AND(L69&gt;0,L69&lt;30),L69+1,0)</f>
        <v>24</v>
      </c>
      <c r="N69" s="53">
        <f t="shared" si="82"/>
        <v>25</v>
      </c>
      <c r="O69" s="53">
        <f t="shared" si="82"/>
        <v>26</v>
      </c>
      <c r="P69" s="53">
        <f t="shared" si="82"/>
        <v>27</v>
      </c>
      <c r="Q69" s="53">
        <f t="shared" si="82"/>
        <v>28</v>
      </c>
      <c r="R69" s="54">
        <f t="shared" si="82"/>
        <v>29</v>
      </c>
      <c r="S69" s="24"/>
      <c r="T69" s="50">
        <f t="shared" si="72"/>
        <v>54</v>
      </c>
      <c r="U69" s="52">
        <f t="shared" si="73"/>
        <v>28</v>
      </c>
      <c r="V69" s="53">
        <f t="shared" ref="V69:AA69" si="83">IF(AND(U69&gt;0,U69&lt;31),U69+1,0)</f>
        <v>29</v>
      </c>
      <c r="W69" s="53">
        <f t="shared" si="83"/>
        <v>30</v>
      </c>
      <c r="X69" s="53">
        <f t="shared" si="83"/>
        <v>31</v>
      </c>
      <c r="Y69" s="53">
        <f t="shared" si="83"/>
        <v>0</v>
      </c>
      <c r="Z69" s="74">
        <f t="shared" si="83"/>
        <v>0</v>
      </c>
      <c r="AA69" s="54">
        <f t="shared" si="83"/>
        <v>0</v>
      </c>
      <c r="AB69" s="31"/>
      <c r="AC69" s="7"/>
    </row>
    <row r="70" spans="1:29" ht="18" customHeight="1">
      <c r="A70" s="45"/>
      <c r="B70" s="60">
        <f>IF(C70=0,0,B69+1)</f>
        <v>0</v>
      </c>
      <c r="C70" s="61">
        <f t="shared" si="67"/>
        <v>0</v>
      </c>
      <c r="D70" s="58">
        <f t="shared" ref="D70:I70" si="84">IF(AND(C70&gt;0,C70&lt;31),C70+1,0)</f>
        <v>0</v>
      </c>
      <c r="E70" s="58">
        <f t="shared" si="84"/>
        <v>0</v>
      </c>
      <c r="F70" s="58">
        <f t="shared" si="84"/>
        <v>0</v>
      </c>
      <c r="G70" s="58">
        <f t="shared" si="84"/>
        <v>0</v>
      </c>
      <c r="H70" s="58">
        <f t="shared" si="84"/>
        <v>0</v>
      </c>
      <c r="I70" s="59">
        <f t="shared" si="84"/>
        <v>0</v>
      </c>
      <c r="J70" s="24"/>
      <c r="K70" s="60">
        <f>IF(L70=0,0,K69+1)</f>
        <v>50</v>
      </c>
      <c r="L70" s="61">
        <f t="shared" si="70"/>
        <v>30</v>
      </c>
      <c r="M70" s="58">
        <f t="shared" ref="M70:R70" si="85">IF(AND(L70&gt;0,L70&lt;30),L70+1,0)</f>
        <v>0</v>
      </c>
      <c r="N70" s="58">
        <f t="shared" si="85"/>
        <v>0</v>
      </c>
      <c r="O70" s="58">
        <f t="shared" si="85"/>
        <v>0</v>
      </c>
      <c r="P70" s="58">
        <f t="shared" si="85"/>
        <v>0</v>
      </c>
      <c r="Q70" s="58">
        <f t="shared" si="85"/>
        <v>0</v>
      </c>
      <c r="R70" s="59">
        <f t="shared" si="85"/>
        <v>0</v>
      </c>
      <c r="S70" s="24"/>
      <c r="T70" s="60">
        <f>IF(U70=0,0,T69+1)</f>
        <v>0</v>
      </c>
      <c r="U70" s="57">
        <f t="shared" si="73"/>
        <v>0</v>
      </c>
      <c r="V70" s="58">
        <f t="shared" ref="V70:AA70" si="86">IF(AND(U70&gt;0,U70&lt;31),U70+1,0)</f>
        <v>0</v>
      </c>
      <c r="W70" s="58">
        <f t="shared" si="86"/>
        <v>0</v>
      </c>
      <c r="X70" s="58">
        <f t="shared" si="86"/>
        <v>0</v>
      </c>
      <c r="Y70" s="58">
        <f t="shared" si="86"/>
        <v>0</v>
      </c>
      <c r="Z70" s="58">
        <f t="shared" si="86"/>
        <v>0</v>
      </c>
      <c r="AA70" s="59">
        <f t="shared" si="86"/>
        <v>0</v>
      </c>
      <c r="AB70" s="31"/>
      <c r="AC70" s="7"/>
    </row>
    <row r="71" spans="1:29" ht="18" customHeight="1">
      <c r="A71" s="39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31"/>
      <c r="AC71" s="7"/>
    </row>
    <row r="72" spans="1:29" ht="18" customHeight="1">
      <c r="A72" s="75"/>
      <c r="B72" s="76"/>
      <c r="C72" s="77"/>
      <c r="D72" s="78"/>
      <c r="E72" s="78"/>
      <c r="F72" s="78"/>
      <c r="G72" s="78"/>
      <c r="H72" s="79"/>
      <c r="I72" s="78"/>
      <c r="J72" s="78"/>
      <c r="K72" s="78"/>
      <c r="L72" s="78"/>
      <c r="M72" s="80"/>
      <c r="N72" s="81"/>
      <c r="O72" s="82"/>
      <c r="P72" s="83"/>
      <c r="Q72" s="83"/>
      <c r="R72" s="83"/>
      <c r="S72" s="83"/>
      <c r="T72" s="83"/>
      <c r="U72" s="83"/>
      <c r="V72" s="83"/>
      <c r="W72" s="76"/>
      <c r="X72" s="76"/>
      <c r="Y72" s="76"/>
      <c r="Z72" s="76"/>
      <c r="AA72" s="84"/>
      <c r="AB72" s="85"/>
      <c r="AC72" s="7"/>
    </row>
    <row r="73" spans="1:29" ht="12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</row>
    <row r="74" spans="1:29" ht="12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</row>
    <row r="75" spans="1:29" ht="12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</row>
    <row r="76" spans="1:29" ht="12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</row>
    <row r="77" spans="1:29" ht="12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</row>
    <row r="78" spans="1:29" ht="12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</row>
    <row r="79" spans="1:29" ht="12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</row>
    <row r="80" spans="1:29" ht="12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</row>
    <row r="81" spans="1:29" ht="12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</row>
    <row r="82" spans="1:29" ht="12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</row>
    <row r="83" spans="1:29" ht="12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</row>
    <row r="84" spans="1:29" ht="12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</row>
    <row r="85" spans="1:29" ht="12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</row>
    <row r="86" spans="1:29" ht="12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</row>
    <row r="87" spans="1:29" ht="12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</row>
    <row r="88" spans="1:29" ht="12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</row>
    <row r="89" spans="1:29" ht="12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</row>
    <row r="90" spans="1:29" ht="12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</row>
    <row r="91" spans="1:29" ht="12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</row>
    <row r="92" spans="1:29" ht="12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</row>
    <row r="93" spans="1:29" ht="12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</row>
    <row r="94" spans="1:29" ht="12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</row>
    <row r="95" spans="1:29" ht="12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</row>
    <row r="96" spans="1:29" ht="12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</row>
    <row r="97" spans="1:29" ht="12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</row>
    <row r="98" spans="1:29" ht="12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</row>
    <row r="99" spans="1:29" ht="12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</row>
    <row r="100" spans="1:29" ht="12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</row>
    <row r="101" spans="1:29" ht="12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</row>
    <row r="102" spans="1:29" ht="12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</row>
    <row r="103" spans="1:29" ht="12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</row>
    <row r="104" spans="1:29" ht="12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</row>
    <row r="105" spans="1:29" ht="12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</row>
    <row r="106" spans="1:29" ht="12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</row>
    <row r="107" spans="1:29" ht="12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</row>
    <row r="108" spans="1:29" ht="12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</row>
    <row r="109" spans="1:29" ht="12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</row>
    <row r="110" spans="1:29" ht="12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</row>
    <row r="111" spans="1:29" ht="12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</row>
    <row r="112" spans="1:29" ht="12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</row>
    <row r="113" spans="1:29" ht="12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</row>
    <row r="114" spans="1:29" ht="12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</row>
    <row r="115" spans="1:29" ht="12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</row>
    <row r="116" spans="1:29" ht="12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</row>
    <row r="117" spans="1:29" ht="12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</row>
    <row r="118" spans="1:29" ht="12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</row>
    <row r="119" spans="1:29" ht="12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</row>
    <row r="120" spans="1:29" ht="12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</row>
    <row r="121" spans="1:29" ht="12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</row>
    <row r="122" spans="1:29" ht="12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</row>
    <row r="123" spans="1:29" ht="12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</row>
    <row r="124" spans="1:29" ht="12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</row>
    <row r="125" spans="1:29" ht="12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</row>
    <row r="126" spans="1:29" ht="12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</row>
    <row r="127" spans="1:29" ht="12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</row>
    <row r="128" spans="1:29" ht="12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</row>
    <row r="129" spans="1:29" ht="12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</row>
    <row r="130" spans="1:29" ht="12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</row>
    <row r="131" spans="1:29" ht="12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</row>
    <row r="132" spans="1:29" ht="12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</row>
    <row r="133" spans="1:29" ht="12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</row>
    <row r="134" spans="1:29" ht="12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</row>
    <row r="135" spans="1:29" ht="12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</row>
    <row r="136" spans="1:29" ht="12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</row>
    <row r="137" spans="1:29" ht="12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</row>
    <row r="138" spans="1:29" ht="12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</row>
    <row r="139" spans="1:29" ht="12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</row>
    <row r="140" spans="1:29" ht="12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</row>
    <row r="141" spans="1:29" ht="12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</row>
    <row r="142" spans="1:29" ht="12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</row>
    <row r="143" spans="1:29" ht="12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</row>
    <row r="144" spans="1:29" ht="12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</row>
    <row r="145" spans="1:29" ht="12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</row>
    <row r="146" spans="1:29" ht="12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</row>
    <row r="147" spans="1:29" ht="12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</row>
    <row r="148" spans="1:29" ht="12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</row>
    <row r="149" spans="1:29" ht="12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</row>
    <row r="150" spans="1:29" ht="12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</row>
    <row r="151" spans="1:29" ht="12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</row>
    <row r="152" spans="1:29" ht="12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</row>
    <row r="153" spans="1:29" ht="12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</row>
    <row r="154" spans="1:29" ht="12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</row>
    <row r="155" spans="1:29" ht="12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</row>
    <row r="156" spans="1:29" ht="12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</row>
    <row r="157" spans="1:29" ht="12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</row>
    <row r="158" spans="1:29" ht="12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</row>
    <row r="159" spans="1:29" ht="12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</row>
    <row r="160" spans="1:29" ht="12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</row>
    <row r="161" spans="1:29" ht="12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</row>
    <row r="162" spans="1:29" ht="12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</row>
    <row r="163" spans="1:29" ht="12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</row>
    <row r="164" spans="1:29" ht="12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</row>
    <row r="165" spans="1:29" ht="12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</row>
    <row r="166" spans="1:29" ht="12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</row>
    <row r="167" spans="1:29" ht="12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</row>
    <row r="168" spans="1:29" ht="12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</row>
    <row r="169" spans="1:29" ht="12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</row>
    <row r="170" spans="1:29" ht="12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</row>
    <row r="171" spans="1:29" ht="12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</row>
    <row r="172" spans="1:29" ht="12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</row>
    <row r="173" spans="1:29" ht="12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</row>
    <row r="174" spans="1:29" ht="12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</row>
    <row r="175" spans="1:29" ht="12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</row>
    <row r="176" spans="1:29" ht="12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</row>
    <row r="177" spans="1:29" ht="12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</row>
    <row r="178" spans="1:29" ht="12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</row>
    <row r="179" spans="1:29" ht="12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</row>
    <row r="180" spans="1:29" ht="12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</row>
    <row r="181" spans="1:29" ht="12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</row>
    <row r="182" spans="1:29" ht="12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</row>
    <row r="183" spans="1:29" ht="12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</row>
    <row r="184" spans="1:29" ht="12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</row>
    <row r="185" spans="1:29" ht="12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</row>
    <row r="186" spans="1:29" ht="12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</row>
    <row r="187" spans="1:29" ht="12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</row>
    <row r="188" spans="1:29" ht="12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</row>
    <row r="189" spans="1:29" ht="12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</row>
    <row r="190" spans="1:29" ht="12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</row>
    <row r="191" spans="1:29" ht="12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</row>
    <row r="192" spans="1:29" ht="12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</row>
    <row r="193" spans="1:29" ht="12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</row>
    <row r="194" spans="1:29" ht="12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</row>
    <row r="195" spans="1:29" ht="12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</row>
    <row r="196" spans="1:29" ht="12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</row>
    <row r="197" spans="1:29" ht="12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</row>
    <row r="198" spans="1:29" ht="12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</row>
    <row r="199" spans="1:29" ht="12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</row>
    <row r="200" spans="1:29" ht="12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</row>
    <row r="201" spans="1:29" ht="12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</row>
    <row r="202" spans="1:29" ht="12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</row>
    <row r="203" spans="1:29" ht="12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</row>
    <row r="204" spans="1:29" ht="12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</row>
    <row r="205" spans="1:29" ht="12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</row>
    <row r="206" spans="1:29" ht="12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</row>
    <row r="207" spans="1:29" ht="12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</row>
    <row r="208" spans="1:29" ht="12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</row>
    <row r="209" spans="1:29" ht="12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</row>
    <row r="210" spans="1:29" ht="12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</row>
    <row r="211" spans="1:29" ht="12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</row>
    <row r="212" spans="1:29" ht="12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</row>
    <row r="213" spans="1:29" ht="12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</row>
    <row r="214" spans="1:29" ht="12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</row>
    <row r="215" spans="1:29" ht="12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</row>
    <row r="216" spans="1:29" ht="12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</row>
    <row r="217" spans="1:29" ht="12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</row>
    <row r="218" spans="1:29" ht="12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</row>
    <row r="219" spans="1:29" ht="12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</row>
    <row r="220" spans="1:29" ht="12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</row>
    <row r="221" spans="1:29" ht="12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</row>
    <row r="222" spans="1:29" ht="12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</row>
    <row r="223" spans="1:29" ht="12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</row>
    <row r="224" spans="1:29" ht="12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</row>
    <row r="225" spans="1:29" ht="12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</row>
    <row r="226" spans="1:29" ht="12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</row>
    <row r="227" spans="1:29" ht="12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</row>
    <row r="228" spans="1:29" ht="12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</row>
    <row r="229" spans="1:29" ht="12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</row>
    <row r="230" spans="1:29" ht="12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</row>
    <row r="231" spans="1:29" ht="12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</row>
    <row r="232" spans="1:29" ht="12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</row>
    <row r="233" spans="1:29" ht="12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</row>
    <row r="234" spans="1:29" ht="12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</row>
    <row r="235" spans="1:29" ht="12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</row>
    <row r="236" spans="1:29" ht="12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</row>
    <row r="237" spans="1:29" ht="12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</row>
    <row r="238" spans="1:29" ht="12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</row>
    <row r="239" spans="1:29" ht="12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</row>
    <row r="240" spans="1:29" ht="12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</row>
    <row r="241" spans="1:29" ht="12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</row>
    <row r="242" spans="1:29" ht="12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</row>
    <row r="243" spans="1:29" ht="12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</row>
    <row r="244" spans="1:29" ht="12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</row>
    <row r="245" spans="1:29" ht="12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</row>
    <row r="246" spans="1:29" ht="12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</row>
    <row r="247" spans="1:29" ht="12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</row>
    <row r="248" spans="1:29" ht="12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</row>
    <row r="249" spans="1:29" ht="12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</row>
    <row r="250" spans="1:29" ht="12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</row>
    <row r="251" spans="1:29" ht="12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</row>
    <row r="252" spans="1:29" ht="12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</row>
    <row r="253" spans="1:29" ht="12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</row>
    <row r="254" spans="1:29" ht="12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</row>
    <row r="255" spans="1:29" ht="12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</row>
    <row r="256" spans="1:29" ht="12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</row>
    <row r="257" spans="1:29" ht="12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</row>
    <row r="258" spans="1:29" ht="12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</row>
    <row r="259" spans="1:29" ht="12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</row>
    <row r="260" spans="1:29" ht="12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</row>
    <row r="261" spans="1:29" ht="12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</row>
    <row r="262" spans="1:29" ht="12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</row>
    <row r="263" spans="1:29" ht="12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</row>
    <row r="264" spans="1:29" ht="12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</row>
    <row r="265" spans="1:29" ht="12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</row>
    <row r="266" spans="1:29" ht="12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</row>
    <row r="267" spans="1:29" ht="12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</row>
    <row r="268" spans="1:29" ht="12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</row>
    <row r="269" spans="1:29" ht="12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</row>
    <row r="270" spans="1:29" ht="12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</row>
    <row r="271" spans="1:29" ht="12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</row>
    <row r="272" spans="1:29" ht="12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</row>
    <row r="273" spans="1:29" ht="12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</row>
    <row r="274" spans="1:29" ht="12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</row>
    <row r="275" spans="1:29" ht="12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</row>
    <row r="276" spans="1:29" ht="12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</row>
    <row r="277" spans="1:29" ht="12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</row>
    <row r="278" spans="1:29" ht="12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</row>
    <row r="279" spans="1:29" ht="12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</row>
    <row r="280" spans="1:29" ht="12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</row>
    <row r="281" spans="1:29" ht="12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</row>
    <row r="282" spans="1:29" ht="12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</row>
    <row r="283" spans="1:29" ht="12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</row>
    <row r="284" spans="1:29" ht="12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</row>
    <row r="285" spans="1:29" ht="12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</row>
    <row r="286" spans="1:29" ht="12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</row>
    <row r="287" spans="1:29" ht="12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</row>
    <row r="288" spans="1:29" ht="12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</row>
    <row r="289" spans="1:29" ht="12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</row>
    <row r="290" spans="1:29" ht="12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</row>
    <row r="291" spans="1:29" ht="12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</row>
    <row r="292" spans="1:29" ht="12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</row>
    <row r="293" spans="1:29" ht="12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</row>
    <row r="294" spans="1:29" ht="12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</row>
    <row r="295" spans="1:29" ht="12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</row>
    <row r="296" spans="1:29" ht="12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</row>
    <row r="297" spans="1:29" ht="12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</row>
    <row r="298" spans="1:29" ht="12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</row>
    <row r="299" spans="1:29" ht="12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</row>
    <row r="300" spans="1:29" ht="12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</row>
    <row r="301" spans="1:29" ht="12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</row>
    <row r="302" spans="1:29" ht="12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</row>
    <row r="303" spans="1:29" ht="12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</row>
    <row r="304" spans="1:29" ht="12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</row>
    <row r="305" spans="1:29" ht="12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</row>
    <row r="306" spans="1:29" ht="12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</row>
    <row r="307" spans="1:29" ht="12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</row>
    <row r="308" spans="1:29" ht="12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</row>
    <row r="309" spans="1:29" ht="12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</row>
    <row r="310" spans="1:29" ht="12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</row>
    <row r="311" spans="1:29" ht="12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</row>
    <row r="312" spans="1:29" ht="12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</row>
    <row r="313" spans="1:29" ht="12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</row>
    <row r="314" spans="1:29" ht="12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</row>
    <row r="315" spans="1:29" ht="12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</row>
    <row r="316" spans="1:29" ht="12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</row>
    <row r="317" spans="1:29" ht="12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</row>
    <row r="318" spans="1:29" ht="12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</row>
    <row r="319" spans="1:29" ht="12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</row>
    <row r="320" spans="1:29" ht="12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</row>
    <row r="321" spans="1:29" ht="12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</row>
    <row r="322" spans="1:29" ht="12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</row>
    <row r="323" spans="1:29" ht="12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</row>
    <row r="324" spans="1:29" ht="12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</row>
    <row r="325" spans="1:29" ht="12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</row>
    <row r="326" spans="1:29" ht="12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</row>
    <row r="327" spans="1:29" ht="12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</row>
    <row r="328" spans="1:29" ht="12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</row>
    <row r="329" spans="1:29" ht="12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</row>
    <row r="330" spans="1:29" ht="12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</row>
    <row r="331" spans="1:29" ht="12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</row>
    <row r="332" spans="1:29" ht="12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</row>
    <row r="333" spans="1:29" ht="12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</row>
    <row r="334" spans="1:29" ht="12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</row>
    <row r="335" spans="1:29" ht="12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</row>
    <row r="336" spans="1:29" ht="12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</row>
    <row r="337" spans="1:29" ht="12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</row>
    <row r="338" spans="1:29" ht="12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</row>
    <row r="339" spans="1:29" ht="12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</row>
    <row r="340" spans="1:29" ht="12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</row>
    <row r="341" spans="1:29" ht="12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</row>
    <row r="342" spans="1:29" ht="12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</row>
    <row r="343" spans="1:29" ht="12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</row>
    <row r="344" spans="1:29" ht="12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</row>
    <row r="345" spans="1:29" ht="12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</row>
    <row r="346" spans="1:29" ht="12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</row>
    <row r="347" spans="1:29" ht="12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</row>
    <row r="348" spans="1:29" ht="12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</row>
    <row r="349" spans="1:29" ht="12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</row>
    <row r="350" spans="1:29" ht="12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</row>
    <row r="351" spans="1:29" ht="12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</row>
    <row r="352" spans="1:29" ht="12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</row>
    <row r="353" spans="1:29" ht="12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</row>
    <row r="354" spans="1:29" ht="12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</row>
    <row r="355" spans="1:29" ht="12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</row>
    <row r="356" spans="1:29" ht="12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</row>
    <row r="357" spans="1:29" ht="12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</row>
    <row r="358" spans="1:29" ht="12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</row>
    <row r="359" spans="1:29" ht="12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</row>
    <row r="360" spans="1:29" ht="12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</row>
    <row r="361" spans="1:29" ht="12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</row>
    <row r="362" spans="1:29" ht="12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</row>
    <row r="363" spans="1:29" ht="12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</row>
    <row r="364" spans="1:29" ht="12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</row>
    <row r="365" spans="1:29" ht="12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</row>
    <row r="366" spans="1:29" ht="12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</row>
    <row r="367" spans="1:29" ht="12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</row>
    <row r="368" spans="1:29" ht="12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</row>
    <row r="369" spans="1:29" ht="12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</row>
    <row r="370" spans="1:29" ht="12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</row>
    <row r="371" spans="1:29" ht="12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</row>
    <row r="372" spans="1:29" ht="12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</row>
    <row r="373" spans="1:29" ht="12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</row>
    <row r="374" spans="1:29" ht="12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</row>
    <row r="375" spans="1:29" ht="12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</row>
    <row r="376" spans="1:29" ht="12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</row>
    <row r="377" spans="1:29" ht="12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</row>
    <row r="378" spans="1:29" ht="12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</row>
    <row r="379" spans="1:29" ht="12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</row>
    <row r="380" spans="1:29" ht="12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</row>
    <row r="381" spans="1:29" ht="12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</row>
    <row r="382" spans="1:29" ht="12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</row>
    <row r="383" spans="1:29" ht="12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</row>
    <row r="384" spans="1:29" ht="12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</row>
    <row r="385" spans="1:29" ht="12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</row>
    <row r="386" spans="1:29" ht="12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</row>
    <row r="387" spans="1:29" ht="12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</row>
    <row r="388" spans="1:29" ht="12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</row>
    <row r="389" spans="1:29" ht="12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</row>
    <row r="390" spans="1:29" ht="12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</row>
    <row r="391" spans="1:29" ht="12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</row>
    <row r="392" spans="1:29" ht="12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</row>
    <row r="393" spans="1:29" ht="12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</row>
    <row r="394" spans="1:29" ht="12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</row>
    <row r="395" spans="1:29" ht="12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</row>
    <row r="396" spans="1:29" ht="12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</row>
    <row r="397" spans="1:29" ht="12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</row>
    <row r="398" spans="1:29" ht="12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</row>
    <row r="399" spans="1:29" ht="12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</row>
    <row r="400" spans="1:29" ht="12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</row>
    <row r="401" spans="1:29" ht="12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</row>
    <row r="402" spans="1:29" ht="12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</row>
    <row r="403" spans="1:29" ht="12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</row>
    <row r="404" spans="1:29" ht="12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</row>
    <row r="405" spans="1:29" ht="12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</row>
    <row r="406" spans="1:29" ht="12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</row>
    <row r="407" spans="1:29" ht="12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</row>
    <row r="408" spans="1:29" ht="12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</row>
    <row r="409" spans="1:29" ht="12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</row>
    <row r="410" spans="1:29" ht="12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</row>
    <row r="411" spans="1:29" ht="12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</row>
    <row r="412" spans="1:29" ht="12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</row>
    <row r="413" spans="1:29" ht="12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</row>
    <row r="414" spans="1:29" ht="12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</row>
    <row r="415" spans="1:29" ht="12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</row>
    <row r="416" spans="1:29" ht="12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</row>
    <row r="417" spans="1:29" ht="12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</row>
    <row r="418" spans="1:29" ht="12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</row>
    <row r="419" spans="1:29" ht="12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</row>
    <row r="420" spans="1:29" ht="12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</row>
    <row r="421" spans="1:29" ht="12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</row>
    <row r="422" spans="1:29" ht="12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</row>
    <row r="423" spans="1:29" ht="12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</row>
    <row r="424" spans="1:29" ht="12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</row>
    <row r="425" spans="1:29" ht="12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</row>
    <row r="426" spans="1:29" ht="12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</row>
    <row r="427" spans="1:29" ht="12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</row>
    <row r="428" spans="1:29" ht="12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</row>
    <row r="429" spans="1:29" ht="12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</row>
    <row r="430" spans="1:29" ht="12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</row>
    <row r="431" spans="1:29" ht="12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</row>
    <row r="432" spans="1:29" ht="12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</row>
    <row r="433" spans="1:29" ht="12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</row>
    <row r="434" spans="1:29" ht="12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</row>
    <row r="435" spans="1:29" ht="12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</row>
    <row r="436" spans="1:29" ht="12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</row>
    <row r="437" spans="1:29" ht="12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</row>
    <row r="438" spans="1:29" ht="12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</row>
    <row r="439" spans="1:29" ht="12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</row>
    <row r="440" spans="1:29" ht="12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</row>
    <row r="441" spans="1:29" ht="12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</row>
    <row r="442" spans="1:29" ht="12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</row>
    <row r="443" spans="1:29" ht="12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</row>
    <row r="444" spans="1:29" ht="12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</row>
    <row r="445" spans="1:29" ht="12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</row>
    <row r="446" spans="1:29" ht="12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</row>
    <row r="447" spans="1:29" ht="12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</row>
    <row r="448" spans="1:29" ht="12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</row>
    <row r="449" spans="1:29" ht="12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</row>
    <row r="450" spans="1:29" ht="12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</row>
    <row r="451" spans="1:29" ht="12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</row>
    <row r="452" spans="1:29" ht="12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</row>
    <row r="453" spans="1:29" ht="12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</row>
    <row r="454" spans="1:29" ht="12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</row>
    <row r="455" spans="1:29" ht="12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</row>
    <row r="456" spans="1:29" ht="12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</row>
    <row r="457" spans="1:29" ht="12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</row>
    <row r="458" spans="1:29" ht="12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</row>
    <row r="459" spans="1:29" ht="12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</row>
    <row r="460" spans="1:29" ht="12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</row>
    <row r="461" spans="1:29" ht="12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</row>
    <row r="462" spans="1:29" ht="12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</row>
    <row r="463" spans="1:29" ht="12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</row>
    <row r="464" spans="1:29" ht="12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</row>
    <row r="465" spans="1:29" ht="12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</row>
    <row r="466" spans="1:29" ht="12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</row>
    <row r="467" spans="1:29" ht="12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</row>
    <row r="468" spans="1:29" ht="12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</row>
    <row r="469" spans="1:29" ht="12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</row>
    <row r="470" spans="1:29" ht="12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</row>
    <row r="471" spans="1:29" ht="12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</row>
    <row r="472" spans="1:29" ht="12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</row>
    <row r="473" spans="1:29" ht="12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</row>
    <row r="474" spans="1:29" ht="12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</row>
    <row r="475" spans="1:29" ht="12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</row>
    <row r="476" spans="1:29" ht="12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</row>
    <row r="477" spans="1:29" ht="12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</row>
    <row r="478" spans="1:29" ht="12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</row>
    <row r="479" spans="1:29" ht="12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</row>
    <row r="480" spans="1:29" ht="12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</row>
    <row r="481" spans="1:29" ht="12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</row>
    <row r="482" spans="1:29" ht="12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</row>
    <row r="483" spans="1:29" ht="12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</row>
    <row r="484" spans="1:29" ht="12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</row>
    <row r="485" spans="1:29" ht="12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</row>
    <row r="486" spans="1:29" ht="12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</row>
    <row r="487" spans="1:29" ht="12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</row>
    <row r="488" spans="1:29" ht="12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</row>
    <row r="489" spans="1:29" ht="12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</row>
    <row r="490" spans="1:29" ht="12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</row>
    <row r="491" spans="1:29" ht="12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</row>
    <row r="492" spans="1:29" ht="12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</row>
    <row r="493" spans="1:29" ht="12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</row>
    <row r="494" spans="1:29" ht="12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</row>
    <row r="495" spans="1:29" ht="12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</row>
    <row r="496" spans="1:29" ht="12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</row>
    <row r="497" spans="1:29" ht="12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</row>
    <row r="498" spans="1:29" ht="12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</row>
    <row r="499" spans="1:29" ht="12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</row>
    <row r="500" spans="1:29" ht="12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</row>
    <row r="501" spans="1:29" ht="12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</row>
    <row r="502" spans="1:29" ht="12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</row>
    <row r="503" spans="1:29" ht="12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</row>
    <row r="504" spans="1:29" ht="12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</row>
    <row r="505" spans="1:29" ht="12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</row>
    <row r="506" spans="1:29" ht="12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</row>
    <row r="507" spans="1:29" ht="12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</row>
    <row r="508" spans="1:29" ht="12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</row>
    <row r="509" spans="1:29" ht="12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</row>
    <row r="510" spans="1:29" ht="12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</row>
    <row r="511" spans="1:29" ht="12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</row>
    <row r="512" spans="1:29" ht="12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</row>
    <row r="513" spans="1:29" ht="12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</row>
    <row r="514" spans="1:29" ht="12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</row>
    <row r="515" spans="1:29" ht="12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</row>
    <row r="516" spans="1:29" ht="12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</row>
    <row r="517" spans="1:29" ht="12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</row>
    <row r="518" spans="1:29" ht="12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</row>
    <row r="519" spans="1:29" ht="12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</row>
    <row r="520" spans="1:29" ht="12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</row>
    <row r="521" spans="1:29" ht="12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</row>
    <row r="522" spans="1:29" ht="12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</row>
    <row r="523" spans="1:29" ht="12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</row>
    <row r="524" spans="1:29" ht="12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</row>
    <row r="525" spans="1:29" ht="12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</row>
    <row r="526" spans="1:29" ht="12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</row>
    <row r="527" spans="1:29" ht="12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</row>
    <row r="528" spans="1:29" ht="12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</row>
    <row r="529" spans="1:29" ht="12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</row>
    <row r="530" spans="1:29" ht="12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</row>
    <row r="531" spans="1:29" ht="12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</row>
    <row r="532" spans="1:29" ht="12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</row>
    <row r="533" spans="1:29" ht="12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</row>
    <row r="534" spans="1:29" ht="12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</row>
    <row r="535" spans="1:29" ht="12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</row>
    <row r="536" spans="1:29" ht="12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</row>
    <row r="537" spans="1:29" ht="12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</row>
    <row r="538" spans="1:29" ht="12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</row>
    <row r="539" spans="1:29" ht="12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</row>
    <row r="540" spans="1:29" ht="12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</row>
    <row r="541" spans="1:29" ht="12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</row>
    <row r="542" spans="1:29" ht="12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</row>
    <row r="543" spans="1:29" ht="12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</row>
    <row r="544" spans="1:29" ht="12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</row>
    <row r="545" spans="1:29" ht="12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</row>
    <row r="546" spans="1:29" ht="12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</row>
    <row r="547" spans="1:29" ht="12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</row>
    <row r="548" spans="1:29" ht="12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</row>
    <row r="549" spans="1:29" ht="12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</row>
    <row r="550" spans="1:29" ht="12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</row>
    <row r="551" spans="1:29" ht="12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</row>
    <row r="552" spans="1:29" ht="12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</row>
    <row r="553" spans="1:29" ht="12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</row>
    <row r="554" spans="1:29" ht="12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</row>
    <row r="555" spans="1:29" ht="12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</row>
    <row r="556" spans="1:29" ht="12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</row>
    <row r="557" spans="1:29" ht="12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</row>
    <row r="558" spans="1:29" ht="12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</row>
    <row r="559" spans="1:29" ht="12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</row>
    <row r="560" spans="1:29" ht="12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</row>
    <row r="561" spans="1:29" ht="12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</row>
    <row r="562" spans="1:29" ht="12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</row>
    <row r="563" spans="1:29" ht="12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</row>
    <row r="564" spans="1:29" ht="12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</row>
    <row r="565" spans="1:29" ht="12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</row>
    <row r="566" spans="1:29" ht="12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</row>
    <row r="567" spans="1:29" ht="12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</row>
    <row r="568" spans="1:29" ht="12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</row>
    <row r="569" spans="1:29" ht="12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</row>
    <row r="570" spans="1:29" ht="12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</row>
    <row r="571" spans="1:29" ht="12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</row>
    <row r="572" spans="1:29" ht="12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</row>
    <row r="573" spans="1:29" ht="12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</row>
    <row r="574" spans="1:29" ht="12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</row>
    <row r="575" spans="1:29" ht="12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</row>
    <row r="576" spans="1:29" ht="12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</row>
    <row r="577" spans="1:29" ht="12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</row>
    <row r="578" spans="1:29" ht="12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</row>
    <row r="579" spans="1:29" ht="12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</row>
    <row r="580" spans="1:29" ht="12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</row>
    <row r="581" spans="1:29" ht="12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</row>
    <row r="582" spans="1:29" ht="12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</row>
    <row r="583" spans="1:29" ht="12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</row>
    <row r="584" spans="1:29" ht="12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</row>
    <row r="585" spans="1:29" ht="12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</row>
    <row r="586" spans="1:29" ht="12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</row>
    <row r="587" spans="1:29" ht="12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</row>
    <row r="588" spans="1:29" ht="12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</row>
    <row r="589" spans="1:29" ht="12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</row>
    <row r="590" spans="1:29" ht="12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</row>
    <row r="591" spans="1:29" ht="12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</row>
    <row r="592" spans="1:29" ht="12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</row>
    <row r="593" spans="1:29" ht="12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</row>
    <row r="594" spans="1:29" ht="12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</row>
    <row r="595" spans="1:29" ht="12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</row>
    <row r="596" spans="1:29" ht="12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</row>
    <row r="597" spans="1:29" ht="12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</row>
    <row r="598" spans="1:29" ht="12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</row>
    <row r="599" spans="1:29" ht="12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</row>
    <row r="600" spans="1:29" ht="12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</row>
    <row r="601" spans="1:29" ht="12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</row>
    <row r="602" spans="1:29" ht="12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</row>
    <row r="603" spans="1:29" ht="12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</row>
    <row r="604" spans="1:29" ht="12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</row>
    <row r="605" spans="1:29" ht="12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</row>
    <row r="606" spans="1:29" ht="12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</row>
    <row r="607" spans="1:29" ht="12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</row>
    <row r="608" spans="1:29" ht="12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</row>
    <row r="609" spans="1:29" ht="12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</row>
    <row r="610" spans="1:29" ht="12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</row>
    <row r="611" spans="1:29" ht="12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</row>
    <row r="612" spans="1:29" ht="12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</row>
    <row r="613" spans="1:29" ht="12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</row>
    <row r="614" spans="1:29" ht="12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</row>
    <row r="615" spans="1:29" ht="12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</row>
    <row r="616" spans="1:29" ht="12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</row>
    <row r="617" spans="1:29" ht="12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</row>
    <row r="618" spans="1:29" ht="12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</row>
    <row r="619" spans="1:29" ht="12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</row>
    <row r="620" spans="1:29" ht="12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</row>
    <row r="621" spans="1:29" ht="12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</row>
    <row r="622" spans="1:29" ht="12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</row>
    <row r="623" spans="1:29" ht="12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</row>
    <row r="624" spans="1:29" ht="12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</row>
    <row r="625" spans="1:29" ht="12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</row>
    <row r="626" spans="1:29" ht="12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</row>
    <row r="627" spans="1:29" ht="12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</row>
    <row r="628" spans="1:29" ht="12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</row>
    <row r="629" spans="1:29" ht="12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</row>
    <row r="630" spans="1:29" ht="12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</row>
    <row r="631" spans="1:29" ht="12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</row>
    <row r="632" spans="1:29" ht="12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</row>
    <row r="633" spans="1:29" ht="12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</row>
    <row r="634" spans="1:29" ht="12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</row>
    <row r="635" spans="1:29" ht="12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</row>
    <row r="636" spans="1:29" ht="12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</row>
    <row r="637" spans="1:29" ht="12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</row>
    <row r="638" spans="1:29" ht="12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</row>
    <row r="639" spans="1:29" ht="12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</row>
    <row r="640" spans="1:29" ht="12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</row>
    <row r="641" spans="1:29" ht="12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</row>
    <row r="642" spans="1:29" ht="12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</row>
    <row r="643" spans="1:29" ht="12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</row>
    <row r="644" spans="1:29" ht="12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</row>
    <row r="645" spans="1:29" ht="12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</row>
    <row r="646" spans="1:29" ht="12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</row>
    <row r="647" spans="1:29" ht="12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</row>
    <row r="648" spans="1:29" ht="12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</row>
    <row r="649" spans="1:29" ht="12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</row>
    <row r="650" spans="1:29" ht="12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</row>
    <row r="651" spans="1:29" ht="12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</row>
    <row r="652" spans="1:29" ht="12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</row>
    <row r="653" spans="1:29" ht="12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</row>
    <row r="654" spans="1:29" ht="12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</row>
    <row r="655" spans="1:29" ht="12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</row>
    <row r="656" spans="1:29" ht="12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</row>
    <row r="657" spans="1:29" ht="12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</row>
    <row r="658" spans="1:29" ht="12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</row>
    <row r="659" spans="1:29" ht="12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</row>
    <row r="660" spans="1:29" ht="12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</row>
    <row r="661" spans="1:29" ht="12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</row>
    <row r="662" spans="1:29" ht="12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</row>
    <row r="663" spans="1:29" ht="12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</row>
    <row r="664" spans="1:29" ht="12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</row>
    <row r="665" spans="1:29" ht="12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</row>
    <row r="666" spans="1:29" ht="12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</row>
    <row r="667" spans="1:29" ht="12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</row>
    <row r="668" spans="1:29" ht="12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</row>
    <row r="669" spans="1:29" ht="12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</row>
    <row r="670" spans="1:29" ht="12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</row>
    <row r="671" spans="1:29" ht="12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</row>
    <row r="672" spans="1:29" ht="12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</row>
    <row r="673" spans="1:29" ht="12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</row>
    <row r="674" spans="1:29" ht="12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</row>
    <row r="675" spans="1:29" ht="12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</row>
    <row r="676" spans="1:29" ht="12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</row>
    <row r="677" spans="1:29" ht="12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</row>
    <row r="678" spans="1:29" ht="12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</row>
    <row r="679" spans="1:29" ht="12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</row>
    <row r="680" spans="1:29" ht="12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</row>
    <row r="681" spans="1:29" ht="12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</row>
    <row r="682" spans="1:29" ht="12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</row>
    <row r="683" spans="1:29" ht="12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</row>
    <row r="684" spans="1:29" ht="12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</row>
    <row r="685" spans="1:29" ht="12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</row>
    <row r="686" spans="1:29" ht="12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</row>
    <row r="687" spans="1:29" ht="12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</row>
    <row r="688" spans="1:29" ht="12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</row>
    <row r="689" spans="1:29" ht="12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</row>
    <row r="690" spans="1:29" ht="12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</row>
    <row r="691" spans="1:29" ht="12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</row>
    <row r="692" spans="1:29" ht="12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</row>
    <row r="693" spans="1:29" ht="12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</row>
    <row r="694" spans="1:29" ht="12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</row>
    <row r="695" spans="1:29" ht="12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</row>
    <row r="696" spans="1:29" ht="12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</row>
    <row r="697" spans="1:29" ht="12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</row>
    <row r="698" spans="1:29" ht="12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</row>
    <row r="699" spans="1:29" ht="12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</row>
    <row r="700" spans="1:29" ht="12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</row>
    <row r="701" spans="1:29" ht="12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</row>
    <row r="702" spans="1:29" ht="12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</row>
    <row r="703" spans="1:29" ht="12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</row>
    <row r="704" spans="1:29" ht="12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</row>
    <row r="705" spans="1:29" ht="12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</row>
    <row r="706" spans="1:29" ht="12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</row>
    <row r="707" spans="1:29" ht="12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</row>
    <row r="708" spans="1:29" ht="12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</row>
    <row r="709" spans="1:29" ht="12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</row>
    <row r="710" spans="1:29" ht="12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</row>
    <row r="711" spans="1:29" ht="12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</row>
    <row r="712" spans="1:29" ht="12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</row>
    <row r="713" spans="1:29" ht="12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</row>
    <row r="714" spans="1:29" ht="12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</row>
    <row r="715" spans="1:29" ht="12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</row>
    <row r="716" spans="1:29" ht="12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</row>
    <row r="717" spans="1:29" ht="12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</row>
    <row r="718" spans="1:29" ht="12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</row>
    <row r="719" spans="1:29" ht="12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</row>
    <row r="720" spans="1:29" ht="12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</row>
    <row r="721" spans="1:29" ht="12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</row>
    <row r="722" spans="1:29" ht="12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</row>
    <row r="723" spans="1:29" ht="12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</row>
    <row r="724" spans="1:29" ht="12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</row>
    <row r="725" spans="1:29" ht="12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</row>
    <row r="726" spans="1:29" ht="12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</row>
    <row r="727" spans="1:29" ht="12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</row>
    <row r="728" spans="1:29" ht="12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</row>
    <row r="729" spans="1:29" ht="12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</row>
    <row r="730" spans="1:29" ht="12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</row>
    <row r="731" spans="1:29" ht="12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</row>
    <row r="732" spans="1:29" ht="12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</row>
    <row r="733" spans="1:29" ht="12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</row>
    <row r="734" spans="1:29" ht="12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</row>
    <row r="735" spans="1:29" ht="12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</row>
    <row r="736" spans="1:29" ht="12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</row>
    <row r="737" spans="1:29" ht="12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</row>
    <row r="738" spans="1:29" ht="12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</row>
    <row r="739" spans="1:29" ht="12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</row>
    <row r="740" spans="1:29" ht="12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</row>
    <row r="741" spans="1:29" ht="12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</row>
    <row r="742" spans="1:29" ht="12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</row>
    <row r="743" spans="1:29" ht="12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</row>
    <row r="744" spans="1:29" ht="12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</row>
    <row r="745" spans="1:29" ht="12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</row>
    <row r="746" spans="1:29" ht="12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</row>
    <row r="747" spans="1:29" ht="12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</row>
    <row r="748" spans="1:29" ht="12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</row>
    <row r="749" spans="1:29" ht="12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</row>
    <row r="750" spans="1:29" ht="12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</row>
    <row r="751" spans="1:29" ht="12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</row>
    <row r="752" spans="1:29" ht="12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</row>
    <row r="753" spans="1:29" ht="12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</row>
    <row r="754" spans="1:29" ht="12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</row>
    <row r="755" spans="1:29" ht="12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</row>
    <row r="756" spans="1:29" ht="12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</row>
    <row r="757" spans="1:29" ht="12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</row>
    <row r="758" spans="1:29" ht="12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</row>
    <row r="759" spans="1:29" ht="12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</row>
    <row r="760" spans="1:29" ht="12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</row>
    <row r="761" spans="1:29" ht="12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</row>
    <row r="762" spans="1:29" ht="12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</row>
    <row r="763" spans="1:29" ht="12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</row>
    <row r="764" spans="1:29" ht="12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</row>
    <row r="765" spans="1:29" ht="12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</row>
    <row r="766" spans="1:29" ht="12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</row>
    <row r="767" spans="1:29" ht="12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</row>
    <row r="768" spans="1:29" ht="12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</row>
    <row r="769" spans="1:29" ht="12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</row>
    <row r="770" spans="1:29" ht="12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</row>
    <row r="771" spans="1:29" ht="12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</row>
    <row r="772" spans="1:29" ht="12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</row>
    <row r="773" spans="1:29" ht="12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</row>
    <row r="774" spans="1:29" ht="12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</row>
    <row r="775" spans="1:29" ht="12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</row>
    <row r="776" spans="1:29" ht="12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</row>
    <row r="777" spans="1:29" ht="12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</row>
    <row r="778" spans="1:29" ht="12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</row>
    <row r="779" spans="1:29" ht="12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</row>
    <row r="780" spans="1:29" ht="12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</row>
    <row r="781" spans="1:29" ht="12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</row>
    <row r="782" spans="1:29" ht="12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</row>
    <row r="783" spans="1:29" ht="12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</row>
    <row r="784" spans="1:29" ht="12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</row>
    <row r="785" spans="1:29" ht="12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</row>
    <row r="786" spans="1:29" ht="12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</row>
    <row r="787" spans="1:29" ht="12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</row>
    <row r="788" spans="1:29" ht="12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</row>
    <row r="789" spans="1:29" ht="12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</row>
    <row r="790" spans="1:29" ht="12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</row>
    <row r="791" spans="1:29" ht="12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</row>
    <row r="792" spans="1:29" ht="12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</row>
    <row r="793" spans="1:29" ht="12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</row>
    <row r="794" spans="1:29" ht="12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</row>
    <row r="795" spans="1:29" ht="12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</row>
    <row r="796" spans="1:29" ht="12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</row>
    <row r="797" spans="1:29" ht="12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</row>
    <row r="798" spans="1:29" ht="12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</row>
    <row r="799" spans="1:29" ht="12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</row>
    <row r="800" spans="1:29" ht="12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</row>
    <row r="801" spans="1:29" ht="12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</row>
    <row r="802" spans="1:29" ht="12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</row>
    <row r="803" spans="1:29" ht="12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</row>
    <row r="804" spans="1:29" ht="12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</row>
    <row r="805" spans="1:29" ht="12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</row>
    <row r="806" spans="1:29" ht="12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</row>
    <row r="807" spans="1:29" ht="12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</row>
    <row r="808" spans="1:29" ht="12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</row>
    <row r="809" spans="1:29" ht="12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</row>
    <row r="810" spans="1:29" ht="12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</row>
    <row r="811" spans="1:29" ht="12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</row>
    <row r="812" spans="1:29" ht="12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</row>
    <row r="813" spans="1:29" ht="12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</row>
    <row r="814" spans="1:29" ht="12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</row>
    <row r="815" spans="1:29" ht="12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</row>
    <row r="816" spans="1:29" ht="12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</row>
    <row r="817" spans="1:29" ht="12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</row>
    <row r="818" spans="1:29" ht="12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</row>
    <row r="819" spans="1:29" ht="12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</row>
    <row r="820" spans="1:29" ht="12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</row>
    <row r="821" spans="1:29" ht="12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</row>
    <row r="822" spans="1:29" ht="12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</row>
    <row r="823" spans="1:29" ht="12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</row>
    <row r="824" spans="1:29" ht="12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</row>
    <row r="825" spans="1:29" ht="12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</row>
    <row r="826" spans="1:29" ht="12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</row>
    <row r="827" spans="1:29" ht="12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</row>
    <row r="828" spans="1:29" ht="12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</row>
    <row r="829" spans="1:29" ht="12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</row>
    <row r="830" spans="1:29" ht="12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</row>
    <row r="831" spans="1:29" ht="12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</row>
    <row r="832" spans="1:29" ht="12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</row>
    <row r="833" spans="1:29" ht="12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</row>
    <row r="834" spans="1:29" ht="12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</row>
    <row r="835" spans="1:29" ht="12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</row>
    <row r="836" spans="1:29" ht="12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</row>
    <row r="837" spans="1:29" ht="12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</row>
    <row r="838" spans="1:29" ht="12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</row>
    <row r="839" spans="1:29" ht="12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</row>
    <row r="840" spans="1:29" ht="12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</row>
    <row r="841" spans="1:29" ht="12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</row>
    <row r="842" spans="1:29" ht="12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</row>
    <row r="843" spans="1:29" ht="12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</row>
    <row r="844" spans="1:29" ht="12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</row>
    <row r="845" spans="1:29" ht="12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</row>
    <row r="846" spans="1:29" ht="12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</row>
    <row r="847" spans="1:29" ht="12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</row>
    <row r="848" spans="1:29" ht="12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</row>
    <row r="849" spans="1:29" ht="12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</row>
    <row r="850" spans="1:29" ht="12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</row>
    <row r="851" spans="1:29" ht="12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</row>
    <row r="852" spans="1:29" ht="12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</row>
    <row r="853" spans="1:29" ht="12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</row>
    <row r="854" spans="1:29" ht="12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</row>
    <row r="855" spans="1:29" ht="12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</row>
    <row r="856" spans="1:29" ht="12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</row>
    <row r="857" spans="1:29" ht="12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</row>
    <row r="858" spans="1:29" ht="12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</row>
    <row r="859" spans="1:29" ht="12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</row>
    <row r="860" spans="1:29" ht="12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</row>
    <row r="861" spans="1:29" ht="12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</row>
    <row r="862" spans="1:29" ht="12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</row>
    <row r="863" spans="1:29" ht="12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</row>
    <row r="864" spans="1:29" ht="12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</row>
    <row r="865" spans="1:29" ht="12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</row>
    <row r="866" spans="1:29" ht="12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</row>
    <row r="867" spans="1:29" ht="12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</row>
    <row r="868" spans="1:29" ht="12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</row>
    <row r="869" spans="1:29" ht="12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</row>
    <row r="870" spans="1:29" ht="12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</row>
    <row r="871" spans="1:29" ht="12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</row>
    <row r="872" spans="1:29" ht="12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</row>
    <row r="873" spans="1:29" ht="12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</row>
    <row r="874" spans="1:29" ht="12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</row>
    <row r="875" spans="1:29" ht="12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</row>
    <row r="876" spans="1:29" ht="12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</row>
    <row r="877" spans="1:29" ht="12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</row>
    <row r="878" spans="1:29" ht="12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</row>
    <row r="879" spans="1:29" ht="12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</row>
    <row r="880" spans="1:29" ht="12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</row>
    <row r="881" spans="1:29" ht="12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</row>
    <row r="882" spans="1:29" ht="12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</row>
    <row r="883" spans="1:29" ht="12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</row>
    <row r="884" spans="1:29" ht="12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</row>
    <row r="885" spans="1:29" ht="12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</row>
    <row r="886" spans="1:29" ht="12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</row>
    <row r="887" spans="1:29" ht="12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</row>
    <row r="888" spans="1:29" ht="12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</row>
    <row r="889" spans="1:29" ht="12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</row>
    <row r="890" spans="1:29" ht="12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</row>
    <row r="891" spans="1:29" ht="12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</row>
    <row r="892" spans="1:29" ht="12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</row>
    <row r="893" spans="1:29" ht="12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</row>
    <row r="894" spans="1:29" ht="12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</row>
    <row r="895" spans="1:29" ht="12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</row>
    <row r="896" spans="1:29" ht="12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</row>
    <row r="897" spans="1:29" ht="12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</row>
    <row r="898" spans="1:29" ht="12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</row>
    <row r="899" spans="1:29" ht="12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</row>
    <row r="900" spans="1:29" ht="12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</row>
    <row r="901" spans="1:29" ht="12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</row>
    <row r="902" spans="1:29" ht="12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</row>
    <row r="903" spans="1:29" ht="12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</row>
    <row r="904" spans="1:29" ht="12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</row>
    <row r="905" spans="1:29" ht="12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</row>
    <row r="906" spans="1:29" ht="12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</row>
    <row r="907" spans="1:29" ht="12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</row>
    <row r="908" spans="1:29" ht="12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</row>
    <row r="909" spans="1:29" ht="12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</row>
    <row r="910" spans="1:29" ht="12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</row>
    <row r="911" spans="1:29" ht="12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</row>
    <row r="912" spans="1:29" ht="12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</row>
    <row r="913" spans="1:29" ht="12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</row>
    <row r="914" spans="1:29" ht="12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</row>
    <row r="915" spans="1:29" ht="12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</row>
    <row r="916" spans="1:29" ht="12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</row>
    <row r="917" spans="1:29" ht="12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</row>
    <row r="918" spans="1:29" ht="12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</row>
    <row r="919" spans="1:29" ht="12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</row>
    <row r="920" spans="1:29" ht="12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</row>
    <row r="921" spans="1:29" ht="12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</row>
    <row r="922" spans="1:29" ht="12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</row>
    <row r="923" spans="1:29" ht="12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</row>
    <row r="924" spans="1:29" ht="12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</row>
    <row r="925" spans="1:29" ht="12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</row>
    <row r="926" spans="1:29" ht="12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</row>
    <row r="927" spans="1:29" ht="12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</row>
    <row r="928" spans="1:29" ht="12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</row>
    <row r="929" spans="1:29" ht="12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</row>
    <row r="930" spans="1:29" ht="12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</row>
    <row r="931" spans="1:29" ht="12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</row>
    <row r="932" spans="1:29" ht="12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</row>
    <row r="933" spans="1:29" ht="12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</row>
    <row r="934" spans="1:29" ht="12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</row>
    <row r="935" spans="1:29" ht="12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</row>
    <row r="936" spans="1:29" ht="12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</row>
    <row r="937" spans="1:29" ht="12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</row>
    <row r="938" spans="1:29" ht="12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</row>
    <row r="939" spans="1:29" ht="12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</row>
    <row r="940" spans="1:29" ht="12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</row>
    <row r="941" spans="1:29" ht="12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</row>
    <row r="942" spans="1:29" ht="12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</row>
    <row r="943" spans="1:29" ht="12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</row>
    <row r="944" spans="1:29" ht="12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</row>
    <row r="945" spans="1:29" ht="12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</row>
    <row r="946" spans="1:29" ht="12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</row>
    <row r="947" spans="1:29" ht="12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</row>
    <row r="948" spans="1:29" ht="12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</row>
    <row r="949" spans="1:29" ht="12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</row>
    <row r="950" spans="1:29" ht="12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</row>
    <row r="951" spans="1:29" ht="12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</row>
    <row r="952" spans="1:29" ht="12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</row>
    <row r="953" spans="1:29" ht="12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</row>
    <row r="954" spans="1:29" ht="12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</row>
    <row r="955" spans="1:29" ht="12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</row>
    <row r="956" spans="1:29" ht="12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</row>
    <row r="957" spans="1:29" ht="12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</row>
    <row r="958" spans="1:29" ht="12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</row>
    <row r="959" spans="1:29" ht="12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</row>
    <row r="960" spans="1:29" ht="12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</row>
    <row r="961" spans="1:29" ht="12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</row>
    <row r="962" spans="1:29" ht="12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</row>
    <row r="963" spans="1:29" ht="12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</row>
    <row r="964" spans="1:29" ht="12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</row>
    <row r="965" spans="1:29" ht="12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</row>
    <row r="966" spans="1:29" ht="12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</row>
    <row r="967" spans="1:29" ht="12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</row>
    <row r="968" spans="1:29" ht="12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</row>
    <row r="969" spans="1:29" ht="12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</row>
    <row r="970" spans="1:29" ht="12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</row>
    <row r="971" spans="1:29" ht="12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</row>
    <row r="972" spans="1:29" ht="12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</row>
    <row r="973" spans="1:29" ht="12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</row>
    <row r="974" spans="1:29" ht="12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</row>
    <row r="975" spans="1:29" ht="12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</row>
    <row r="976" spans="1:29" ht="12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</row>
    <row r="977" spans="1:29" ht="12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</row>
    <row r="978" spans="1:29" ht="12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</row>
    <row r="979" spans="1:29" ht="12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</row>
    <row r="980" spans="1:29" ht="12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</row>
    <row r="981" spans="1:29" ht="12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</row>
    <row r="982" spans="1:29" ht="12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</row>
    <row r="983" spans="1:29" ht="12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</row>
    <row r="984" spans="1:29" ht="12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</row>
    <row r="985" spans="1:29" ht="12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</row>
    <row r="986" spans="1:29" ht="12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</row>
    <row r="987" spans="1:29" ht="12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</row>
    <row r="988" spans="1:29" ht="12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</row>
    <row r="989" spans="1:29" ht="12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</row>
    <row r="990" spans="1:29" ht="12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</row>
    <row r="991" spans="1:29" ht="12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</row>
    <row r="992" spans="1:29" ht="12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</row>
    <row r="993" spans="1:29" ht="12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</row>
    <row r="994" spans="1:29" ht="12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</row>
    <row r="995" spans="1:29" ht="12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</row>
    <row r="996" spans="1:29" ht="12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</row>
    <row r="997" spans="1:29" ht="12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</row>
    <row r="998" spans="1:29" ht="12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</row>
    <row r="999" spans="1:29" ht="12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</row>
    <row r="1000" spans="1:29" ht="12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</row>
  </sheetData>
  <mergeCells count="16">
    <mergeCell ref="T21:AA21"/>
    <mergeCell ref="K63:R63"/>
    <mergeCell ref="T63:AA63"/>
    <mergeCell ref="B35:I35"/>
    <mergeCell ref="K35:R35"/>
    <mergeCell ref="T35:AA35"/>
    <mergeCell ref="B49:I49"/>
    <mergeCell ref="K49:R49"/>
    <mergeCell ref="T49:AA49"/>
    <mergeCell ref="B63:I63"/>
    <mergeCell ref="I8:K8"/>
    <mergeCell ref="C9:G9"/>
    <mergeCell ref="J12:O12"/>
    <mergeCell ref="P12:Q12"/>
    <mergeCell ref="B21:I21"/>
    <mergeCell ref="K21:R21"/>
  </mergeCells>
  <conditionalFormatting sqref="C51:I55">
    <cfRule type="expression" dxfId="2" priority="3" stopIfTrue="1">
      <formula>IF(DAY(C51)=20,TRUE,FALSE)</formula>
    </cfRule>
  </conditionalFormatting>
  <conditionalFormatting sqref="L22:R22 K22:K28 L28:R28">
    <cfRule type="expression" dxfId="1" priority="1" stopIfTrue="1">
      <formula>"if(l23=14;""Sinh nhat tam"")"</formula>
    </cfRule>
  </conditionalFormatting>
  <conditionalFormatting sqref="L23:R27">
    <cfRule type="expression" dxfId="0" priority="2" stopIfTrue="1">
      <formula>IF(DAY(L23)=14,TRUE,FALSE)</formula>
    </cfRule>
  </conditionalFormatting>
  <printOptions horizontalCentered="1" verticalCentered="1"/>
  <pageMargins left="0.23622047244094491" right="0.27559055118110237" top="0.25" bottom="0.2" header="0" footer="0"/>
  <pageSetup paperSize="9" orientation="portrait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Z1000"/>
  <sheetViews>
    <sheetView showGridLines="0" workbookViewId="0">
      <selection activeCell="J29" sqref="J29:J30"/>
    </sheetView>
  </sheetViews>
  <sheetFormatPr defaultColWidth="11.25" defaultRowHeight="15" customHeight="1"/>
  <cols>
    <col min="1" max="1" width="2.25" customWidth="1"/>
    <col min="2" max="2" width="1.625" customWidth="1"/>
    <col min="3" max="3" width="13.125" customWidth="1"/>
    <col min="4" max="4" width="59.75" customWidth="1"/>
    <col min="5" max="5" width="9" customWidth="1"/>
    <col min="6" max="6" width="12.5" customWidth="1"/>
    <col min="7" max="7" width="13.125" customWidth="1"/>
    <col min="8" max="8" width="9" customWidth="1"/>
    <col min="9" max="9" width="11.375" customWidth="1"/>
    <col min="10" max="10" width="10.25" customWidth="1"/>
    <col min="11" max="11" width="30.75" customWidth="1"/>
    <col min="12" max="12" width="29.75" customWidth="1"/>
    <col min="13" max="26" width="8.5" customWidth="1"/>
  </cols>
  <sheetData>
    <row r="1" spans="1:26" ht="12.75" customHeight="1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spans="1:26" ht="12.75" customHeight="1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</row>
    <row r="3" spans="1:26" ht="12.75" customHeight="1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</row>
    <row r="4" spans="1:26" ht="21.75" customHeight="1">
      <c r="A4" s="38"/>
      <c r="B4" s="38"/>
      <c r="C4" s="278" t="s">
        <v>36</v>
      </c>
      <c r="D4" s="279"/>
      <c r="E4" s="38"/>
      <c r="F4" s="86" t="s">
        <v>37</v>
      </c>
      <c r="G4" s="86" t="s">
        <v>38</v>
      </c>
      <c r="H4" s="87" t="s">
        <v>39</v>
      </c>
      <c r="I4" s="86" t="s">
        <v>40</v>
      </c>
      <c r="J4" s="86" t="s">
        <v>41</v>
      </c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</row>
    <row r="5" spans="1:26" ht="12.75" customHeight="1">
      <c r="A5" s="38"/>
      <c r="B5" s="38"/>
      <c r="C5" s="88" t="s">
        <v>42</v>
      </c>
      <c r="D5" s="88"/>
      <c r="E5" s="38"/>
      <c r="F5" s="89">
        <v>1</v>
      </c>
      <c r="G5" s="89">
        <v>1</v>
      </c>
      <c r="H5" s="90">
        <v>2025</v>
      </c>
      <c r="I5" s="91" t="str">
        <f>"01/"&amp;F5&amp;"/"&amp;H5</f>
        <v>01/1/2025</v>
      </c>
      <c r="J5" s="91" t="str">
        <f t="shared" ref="J5:J16" si="0">IF(OR(G5=1,G5=3,G5=5,G5=7,G5=8,G5=10,G5=12),31,IF(OR(G5=4,G5=6,G5=9,G5=11),30,28))&amp;"/"&amp;G5&amp;"/"&amp;H5</f>
        <v>31/1/2025</v>
      </c>
      <c r="K5" s="92" t="str">
        <f>"Bình Phước,"&amp;" "&amp;"Ngày"&amp;" "&amp;DAY(J5)&amp;" tháng "&amp;MONTH(J5)&amp;" năm "&amp;YEAR(J5)</f>
        <v>Bình Phước, Ngày 31 tháng 1 năm 2025</v>
      </c>
      <c r="L5" s="93" t="str">
        <f t="shared" ref="L5:L16" si="1">"Từ ngày " &amp; TEXT(I5,"dd/mm/yyyy") &amp; "   đến " &amp; TEXT(J5,"dd/mm/yyyy")</f>
        <v>Từ ngày 01/01/2025   đến 31/01/2025</v>
      </c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</row>
    <row r="6" spans="1:26" ht="12.75" customHeight="1">
      <c r="A6" s="38"/>
      <c r="B6" s="38"/>
      <c r="C6" s="88" t="s">
        <v>43</v>
      </c>
      <c r="D6" s="94"/>
      <c r="E6" s="38"/>
      <c r="F6" s="89">
        <v>2</v>
      </c>
      <c r="G6" s="89">
        <v>2</v>
      </c>
      <c r="H6" s="90">
        <v>2025</v>
      </c>
      <c r="I6" s="91" t="str">
        <f t="shared" ref="I6:I16" si="2">"01/"&amp;F6&amp;"/"&amp;H6</f>
        <v>01/2/2025</v>
      </c>
      <c r="J6" s="91" t="str">
        <f t="shared" si="0"/>
        <v>28/2/2025</v>
      </c>
      <c r="K6" s="92" t="str">
        <f t="shared" ref="K6:K16" si="3">"Bình Phước,"&amp;" "&amp;"Ngày"&amp;" "&amp;DAY(J6)&amp;" tháng "&amp;MONTH(J6)&amp;" năm "&amp;YEAR(J6)</f>
        <v>Bình Phước, Ngày 28 tháng 2 năm 2025</v>
      </c>
      <c r="L6" s="93" t="str">
        <f t="shared" si="1"/>
        <v>Từ ngày 01/02/2025   đến 28/02/2025</v>
      </c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</row>
    <row r="7" spans="1:26" ht="12.75" customHeight="1">
      <c r="A7" s="38"/>
      <c r="B7" s="38"/>
      <c r="C7" s="88" t="s">
        <v>44</v>
      </c>
      <c r="D7" s="95"/>
      <c r="E7" s="38"/>
      <c r="F7" s="89">
        <v>3</v>
      </c>
      <c r="G7" s="89">
        <v>3</v>
      </c>
      <c r="H7" s="90">
        <v>2025</v>
      </c>
      <c r="I7" s="91" t="str">
        <f t="shared" si="2"/>
        <v>01/3/2025</v>
      </c>
      <c r="J7" s="91" t="str">
        <f t="shared" si="0"/>
        <v>31/3/2025</v>
      </c>
      <c r="K7" s="92" t="str">
        <f t="shared" si="3"/>
        <v>Bình Phước, Ngày 31 tháng 3 năm 2025</v>
      </c>
      <c r="L7" s="93" t="str">
        <f t="shared" si="1"/>
        <v>Từ ngày 01/03/2025   đến 31/03/2025</v>
      </c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</row>
    <row r="8" spans="1:26" ht="12.75" customHeight="1">
      <c r="A8" s="38"/>
      <c r="B8" s="38"/>
      <c r="C8" s="88" t="s">
        <v>45</v>
      </c>
      <c r="D8" s="88"/>
      <c r="E8" s="38"/>
      <c r="F8" s="89">
        <v>4</v>
      </c>
      <c r="G8" s="89">
        <v>4</v>
      </c>
      <c r="H8" s="90">
        <v>2025</v>
      </c>
      <c r="I8" s="91" t="str">
        <f t="shared" si="2"/>
        <v>01/4/2025</v>
      </c>
      <c r="J8" s="91" t="str">
        <f t="shared" si="0"/>
        <v>30/4/2025</v>
      </c>
      <c r="K8" s="92" t="str">
        <f t="shared" si="3"/>
        <v>Bình Phước, Ngày 30 tháng 4 năm 2025</v>
      </c>
      <c r="L8" s="93" t="str">
        <f t="shared" si="1"/>
        <v>Từ ngày 01/04/2025   đến 30/04/2025</v>
      </c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</row>
    <row r="9" spans="1:26" ht="12.75" customHeight="1">
      <c r="A9" s="38"/>
      <c r="B9" s="38"/>
      <c r="C9" s="88" t="s">
        <v>46</v>
      </c>
      <c r="D9" s="88"/>
      <c r="E9" s="38"/>
      <c r="F9" s="89">
        <v>5</v>
      </c>
      <c r="G9" s="89">
        <v>5</v>
      </c>
      <c r="H9" s="90">
        <v>2025</v>
      </c>
      <c r="I9" s="91" t="str">
        <f t="shared" si="2"/>
        <v>01/5/2025</v>
      </c>
      <c r="J9" s="91" t="str">
        <f t="shared" si="0"/>
        <v>31/5/2025</v>
      </c>
      <c r="K9" s="92" t="str">
        <f t="shared" si="3"/>
        <v>Bình Phước, Ngày 31 tháng 5 năm 2025</v>
      </c>
      <c r="L9" s="93" t="str">
        <f t="shared" si="1"/>
        <v>Từ ngày 01/05/2025   đến 31/05/2025</v>
      </c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</row>
    <row r="10" spans="1:26" ht="12.75" customHeight="1">
      <c r="A10" s="38"/>
      <c r="B10" s="38"/>
      <c r="C10" s="88" t="s">
        <v>47</v>
      </c>
      <c r="D10" s="88"/>
      <c r="E10" s="38"/>
      <c r="F10" s="89">
        <v>6</v>
      </c>
      <c r="G10" s="89">
        <v>6</v>
      </c>
      <c r="H10" s="90">
        <v>2025</v>
      </c>
      <c r="I10" s="91" t="str">
        <f t="shared" si="2"/>
        <v>01/6/2025</v>
      </c>
      <c r="J10" s="91" t="str">
        <f t="shared" si="0"/>
        <v>30/6/2025</v>
      </c>
      <c r="K10" s="92" t="str">
        <f t="shared" si="3"/>
        <v>Bình Phước, Ngày 30 tháng 6 năm 2025</v>
      </c>
      <c r="L10" s="93" t="str">
        <f t="shared" si="1"/>
        <v>Từ ngày 01/06/2025   đến 30/06/2025</v>
      </c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</row>
    <row r="11" spans="1:26" ht="12.75" customHeight="1">
      <c r="A11" s="38"/>
      <c r="B11" s="38"/>
      <c r="C11" s="88" t="s">
        <v>48</v>
      </c>
      <c r="D11" s="88"/>
      <c r="E11" s="38"/>
      <c r="F11" s="89">
        <v>7</v>
      </c>
      <c r="G11" s="89">
        <v>7</v>
      </c>
      <c r="H11" s="90">
        <v>2025</v>
      </c>
      <c r="I11" s="91" t="str">
        <f t="shared" si="2"/>
        <v>01/7/2025</v>
      </c>
      <c r="J11" s="91" t="str">
        <f t="shared" si="0"/>
        <v>31/7/2025</v>
      </c>
      <c r="K11" s="92" t="str">
        <f t="shared" si="3"/>
        <v>Bình Phước, Ngày 31 tháng 7 năm 2025</v>
      </c>
      <c r="L11" s="93" t="str">
        <f t="shared" si="1"/>
        <v>Từ ngày 01/07/2025   đến 31/07/2025</v>
      </c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</row>
    <row r="12" spans="1:26" ht="12.75" customHeight="1">
      <c r="A12" s="38"/>
      <c r="B12" s="38"/>
      <c r="C12" s="96" t="s">
        <v>49</v>
      </c>
      <c r="D12" s="97"/>
      <c r="E12" s="38"/>
      <c r="F12" s="89">
        <v>8</v>
      </c>
      <c r="G12" s="89">
        <v>8</v>
      </c>
      <c r="H12" s="90">
        <v>2025</v>
      </c>
      <c r="I12" s="91" t="str">
        <f t="shared" si="2"/>
        <v>01/8/2025</v>
      </c>
      <c r="J12" s="91" t="str">
        <f t="shared" si="0"/>
        <v>31/8/2025</v>
      </c>
      <c r="K12" s="92" t="str">
        <f t="shared" si="3"/>
        <v>Bình Phước, Ngày 31 tháng 8 năm 2025</v>
      </c>
      <c r="L12" s="93" t="str">
        <f t="shared" si="1"/>
        <v>Từ ngày 01/08/2025   đến 31/08/2025</v>
      </c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</row>
    <row r="13" spans="1:26" ht="12.75" customHeight="1">
      <c r="A13" s="38"/>
      <c r="B13" s="38"/>
      <c r="C13" s="98" t="s">
        <v>50</v>
      </c>
      <c r="D13" s="87">
        <v>2025</v>
      </c>
      <c r="E13" s="38"/>
      <c r="F13" s="89">
        <v>9</v>
      </c>
      <c r="G13" s="89">
        <v>9</v>
      </c>
      <c r="H13" s="90">
        <v>2025</v>
      </c>
      <c r="I13" s="91" t="str">
        <f t="shared" si="2"/>
        <v>01/9/2025</v>
      </c>
      <c r="J13" s="91" t="str">
        <f t="shared" si="0"/>
        <v>30/9/2025</v>
      </c>
      <c r="K13" s="92" t="str">
        <f t="shared" si="3"/>
        <v>Bình Phước, Ngày 30 tháng 9 năm 2025</v>
      </c>
      <c r="L13" s="93" t="str">
        <f t="shared" si="1"/>
        <v>Từ ngày 01/09/2025   đến 30/09/2025</v>
      </c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</row>
    <row r="14" spans="1:26" ht="12.75" customHeight="1">
      <c r="A14" s="38"/>
      <c r="B14" s="38"/>
      <c r="C14" s="99" t="s">
        <v>37</v>
      </c>
      <c r="D14" s="89">
        <v>1</v>
      </c>
      <c r="E14" s="38"/>
      <c r="F14" s="89">
        <v>10</v>
      </c>
      <c r="G14" s="89">
        <v>10</v>
      </c>
      <c r="H14" s="90">
        <v>2025</v>
      </c>
      <c r="I14" s="91" t="str">
        <f t="shared" si="2"/>
        <v>01/10/2025</v>
      </c>
      <c r="J14" s="91" t="str">
        <f t="shared" si="0"/>
        <v>31/10/2025</v>
      </c>
      <c r="K14" s="92" t="str">
        <f t="shared" si="3"/>
        <v>Bình Phước, Ngày 31 tháng 10 năm 2025</v>
      </c>
      <c r="L14" s="93" t="str">
        <f t="shared" si="1"/>
        <v>Từ ngày 01/10/2025   đến 31/10/2025</v>
      </c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</row>
    <row r="15" spans="1:26" ht="12.75" customHeight="1">
      <c r="A15" s="38"/>
      <c r="B15" s="38"/>
      <c r="C15" s="99" t="s">
        <v>38</v>
      </c>
      <c r="D15" s="89">
        <v>12</v>
      </c>
      <c r="E15" s="38"/>
      <c r="F15" s="89">
        <v>11</v>
      </c>
      <c r="G15" s="89">
        <v>11</v>
      </c>
      <c r="H15" s="90">
        <v>2025</v>
      </c>
      <c r="I15" s="91" t="str">
        <f t="shared" si="2"/>
        <v>01/11/2025</v>
      </c>
      <c r="J15" s="91" t="str">
        <f t="shared" si="0"/>
        <v>30/11/2025</v>
      </c>
      <c r="K15" s="92" t="str">
        <f t="shared" si="3"/>
        <v>Bình Phước, Ngày 30 tháng 11 năm 2025</v>
      </c>
      <c r="L15" s="93" t="str">
        <f t="shared" si="1"/>
        <v>Từ ngày 01/11/2025   đến 30/11/2025</v>
      </c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</row>
    <row r="16" spans="1:26" ht="12.75" customHeight="1">
      <c r="A16" s="38"/>
      <c r="B16" s="38"/>
      <c r="C16" s="99" t="s">
        <v>40</v>
      </c>
      <c r="D16" s="91" t="str">
        <f>"01/"&amp;D14&amp;"/"&amp;D13</f>
        <v>01/1/2025</v>
      </c>
      <c r="E16" s="38"/>
      <c r="F16" s="89">
        <v>12</v>
      </c>
      <c r="G16" s="89">
        <v>12</v>
      </c>
      <c r="H16" s="90">
        <v>2025</v>
      </c>
      <c r="I16" s="91" t="str">
        <f t="shared" si="2"/>
        <v>01/12/2025</v>
      </c>
      <c r="J16" s="91" t="str">
        <f t="shared" si="0"/>
        <v>31/12/2025</v>
      </c>
      <c r="K16" s="92" t="str">
        <f t="shared" si="3"/>
        <v>Bình Phước, Ngày 31 tháng 12 năm 2025</v>
      </c>
      <c r="L16" s="93" t="str">
        <f t="shared" si="1"/>
        <v>Từ ngày 01/12/2025   đến 31/12/2025</v>
      </c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</row>
    <row r="17" spans="1:26" ht="12.75" customHeight="1">
      <c r="A17" s="38"/>
      <c r="B17" s="38"/>
      <c r="C17" s="99" t="s">
        <v>41</v>
      </c>
      <c r="D17" s="91" t="str">
        <f>IF(OR(D15=1,D15=3,D15=5,D15=7,D15=8,D15=10,D15=12),31,IF(OR(D15=4,D15=6,D15=9,D15=11),30,28))&amp;"/"&amp;D15&amp;"/"&amp;D13</f>
        <v>31/12/2025</v>
      </c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</row>
    <row r="18" spans="1:26" ht="12.75" customHeight="1">
      <c r="A18" s="38"/>
      <c r="B18" s="38"/>
      <c r="C18" s="38"/>
      <c r="D18" s="93" t="str">
        <f>"Từ ngày " &amp; TEXT(ThongtinDN!ngay1,"dd/mm/yyyy") &amp; "   đến " &amp; TEXT(ThongtinDN!ngay2,"dd/mm/yyyy")</f>
        <v>Từ ngày 01/01/2025   đến 31/12/2025</v>
      </c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</row>
    <row r="19" spans="1:26" ht="12.75" customHeight="1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</row>
    <row r="20" spans="1:26" ht="12.75" customHeight="1">
      <c r="A20" s="38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</row>
    <row r="21" spans="1:26" ht="12.75" customHeight="1">
      <c r="A21" s="38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</row>
    <row r="22" spans="1:26" ht="12.75" customHeight="1">
      <c r="A22" s="38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</row>
    <row r="23" spans="1:26" ht="12.75" customHeight="1">
      <c r="A23" s="38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</row>
    <row r="24" spans="1:26" ht="12.75" customHeight="1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</row>
    <row r="25" spans="1:26" ht="12.75" customHeight="1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</row>
    <row r="26" spans="1:26" ht="12.75" customHeight="1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</row>
    <row r="27" spans="1:26" ht="12.75" customHeight="1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</row>
    <row r="28" spans="1:26" ht="12.75" customHeight="1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</row>
    <row r="29" spans="1:26" ht="12.75" customHeight="1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</row>
    <row r="30" spans="1:26" ht="12.75" customHeight="1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</row>
    <row r="31" spans="1:26" ht="12.75" customHeight="1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</row>
    <row r="32" spans="1:26" ht="12.75" customHeight="1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</row>
    <row r="33" spans="1:26" ht="12.75" customHeight="1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</row>
    <row r="34" spans="1:26" ht="12.75" customHeight="1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</row>
    <row r="35" spans="1:26" ht="12.75" customHeight="1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</row>
    <row r="36" spans="1:26" ht="12.75" customHeight="1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</row>
    <row r="37" spans="1:26" ht="12.75" customHeight="1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</row>
    <row r="38" spans="1:26" ht="12.75" customHeight="1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</row>
    <row r="39" spans="1:26" ht="12.75" customHeight="1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</row>
    <row r="40" spans="1:26" ht="12.75" customHeight="1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</row>
    <row r="41" spans="1:26" ht="12.75" customHeight="1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</row>
    <row r="42" spans="1:26" ht="12.75" customHeight="1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</row>
    <row r="43" spans="1:26" ht="12.75" customHeight="1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</row>
    <row r="44" spans="1:26" ht="12.75" customHeight="1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</row>
    <row r="45" spans="1:26" ht="12.75" customHeight="1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</row>
    <row r="46" spans="1:26" ht="12.75" customHeight="1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</row>
    <row r="47" spans="1:26" ht="12.75" customHeight="1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</row>
    <row r="48" spans="1:26" ht="12.75" customHeight="1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</row>
    <row r="49" spans="1:26" ht="12.75" customHeight="1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</row>
    <row r="50" spans="1:26" ht="12.75" customHeight="1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</row>
    <row r="51" spans="1:26" ht="12.75" customHeight="1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</row>
    <row r="52" spans="1:26" ht="12.75" customHeight="1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</row>
    <row r="53" spans="1:26" ht="12.75" customHeight="1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</row>
    <row r="54" spans="1:26" ht="12.75" customHeight="1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</row>
    <row r="55" spans="1:26" ht="12.75" customHeight="1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</row>
    <row r="56" spans="1:26" ht="12.75" customHeight="1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</row>
    <row r="57" spans="1:26" ht="12.75" customHeight="1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</row>
    <row r="58" spans="1:26" ht="12.75" customHeight="1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</row>
    <row r="59" spans="1:26" ht="12.75" customHeight="1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</row>
    <row r="60" spans="1:26" ht="12.75" customHeight="1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</row>
    <row r="61" spans="1:26" ht="12.75" customHeight="1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</row>
    <row r="62" spans="1:26" ht="12.75" customHeight="1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</row>
    <row r="63" spans="1:26" ht="12.75" customHeight="1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</row>
    <row r="64" spans="1:26" ht="12.75" customHeight="1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</row>
    <row r="65" spans="1:26" ht="12.75" customHeight="1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</row>
    <row r="66" spans="1:26" ht="12.75" customHeight="1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</row>
    <row r="67" spans="1:26" ht="12.75" customHeight="1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</row>
    <row r="68" spans="1:26" ht="12.75" customHeight="1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</row>
    <row r="69" spans="1:26" ht="12.75" customHeight="1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</row>
    <row r="70" spans="1:26" ht="12.75" customHeight="1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</row>
    <row r="71" spans="1:26" ht="12.75" customHeight="1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</row>
    <row r="72" spans="1:26" ht="12.75" customHeight="1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</row>
    <row r="73" spans="1:26" ht="12.75" customHeight="1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</row>
    <row r="74" spans="1:26" ht="12.75" customHeight="1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</row>
    <row r="75" spans="1:26" ht="12.75" customHeight="1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</row>
    <row r="76" spans="1:26" ht="12.75" customHeight="1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</row>
    <row r="77" spans="1:26" ht="12.75" customHeight="1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</row>
    <row r="78" spans="1:26" ht="12.75" customHeight="1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</row>
    <row r="79" spans="1:26" ht="12.75" customHeight="1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</row>
    <row r="80" spans="1:26" ht="12.75" customHeight="1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</row>
    <row r="81" spans="1:26" ht="12.75" customHeight="1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</row>
    <row r="82" spans="1:26" ht="12.75" customHeight="1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</row>
    <row r="83" spans="1:26" ht="12.75" customHeight="1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</row>
    <row r="84" spans="1:26" ht="12.75" customHeight="1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</row>
    <row r="85" spans="1:26" ht="12.75" customHeight="1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</row>
    <row r="86" spans="1:26" ht="12.75" customHeight="1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</row>
    <row r="87" spans="1:26" ht="12.75" customHeight="1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</row>
    <row r="88" spans="1:26" ht="12.75" customHeight="1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</row>
    <row r="89" spans="1:26" ht="12.75" customHeight="1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</row>
    <row r="90" spans="1:26" ht="12.75" customHeight="1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</row>
    <row r="91" spans="1:26" ht="12.75" customHeight="1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</row>
    <row r="92" spans="1:26" ht="12.75" customHeight="1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</row>
    <row r="93" spans="1:26" ht="12.75" customHeight="1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</row>
    <row r="94" spans="1:26" ht="12.75" customHeight="1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</row>
    <row r="95" spans="1:26" ht="12.75" customHeight="1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</row>
    <row r="96" spans="1:26" ht="12.75" customHeight="1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</row>
    <row r="97" spans="1:26" ht="12.75" customHeight="1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</row>
    <row r="98" spans="1:26" ht="12.75" customHeight="1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</row>
    <row r="99" spans="1:26" ht="12.75" customHeight="1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</row>
    <row r="100" spans="1:26" ht="12.75" customHeight="1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</row>
    <row r="101" spans="1:26" ht="12.75" customHeight="1">
      <c r="A101" s="38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</row>
    <row r="102" spans="1:26" ht="12.75" customHeight="1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</row>
    <row r="103" spans="1:26" ht="12.75" customHeight="1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</row>
    <row r="104" spans="1:26" ht="12.75" customHeight="1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</row>
    <row r="105" spans="1:26" ht="12.75" customHeight="1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</row>
    <row r="106" spans="1:26" ht="12.75" customHeight="1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</row>
    <row r="107" spans="1:26" ht="12.75" customHeight="1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</row>
    <row r="108" spans="1:26" ht="12.75" customHeight="1">
      <c r="A108" s="38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</row>
    <row r="109" spans="1:26" ht="12.75" customHeight="1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</row>
    <row r="110" spans="1:26" ht="12.75" customHeight="1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</row>
    <row r="111" spans="1:26" ht="12.75" customHeight="1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</row>
    <row r="112" spans="1:26" ht="12.75" customHeight="1">
      <c r="A112" s="38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</row>
    <row r="113" spans="1:26" ht="12.75" customHeight="1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</row>
    <row r="114" spans="1:26" ht="12.75" customHeight="1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</row>
    <row r="115" spans="1:26" ht="12.75" customHeight="1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</row>
    <row r="116" spans="1:26" ht="12.75" customHeight="1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</row>
    <row r="117" spans="1:26" ht="12.75" customHeight="1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</row>
    <row r="118" spans="1:26" ht="12.75" customHeight="1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</row>
    <row r="119" spans="1:26" ht="12.75" customHeight="1">
      <c r="A119" s="38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</row>
    <row r="120" spans="1:26" ht="12.75" customHeight="1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</row>
    <row r="121" spans="1:26" ht="12.75" customHeight="1">
      <c r="A121" s="38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</row>
    <row r="122" spans="1:26" ht="12.75" customHeight="1">
      <c r="A122" s="38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</row>
    <row r="123" spans="1:26" ht="12.75" customHeight="1">
      <c r="A123" s="38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</row>
    <row r="124" spans="1:26" ht="12.75" customHeight="1">
      <c r="A124" s="38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</row>
    <row r="125" spans="1:26" ht="12.75" customHeight="1">
      <c r="A125" s="38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</row>
    <row r="126" spans="1:26" ht="12.75" customHeight="1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</row>
    <row r="127" spans="1:26" ht="12.75" customHeight="1">
      <c r="A127" s="38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</row>
    <row r="128" spans="1:26" ht="12.75" customHeight="1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</row>
    <row r="129" spans="1:26" ht="12.75" customHeight="1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</row>
    <row r="130" spans="1:26" ht="12.75" customHeight="1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</row>
    <row r="131" spans="1:26" ht="12.75" customHeight="1">
      <c r="A131" s="38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</row>
    <row r="132" spans="1:26" ht="12.75" customHeight="1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</row>
    <row r="133" spans="1:26" ht="12.75" customHeight="1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</row>
    <row r="134" spans="1:26" ht="12.75" customHeight="1">
      <c r="A134" s="38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</row>
    <row r="135" spans="1:26" ht="12.75" customHeight="1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</row>
    <row r="136" spans="1:26" ht="12.75" customHeight="1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</row>
    <row r="137" spans="1:26" ht="12.75" customHeight="1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</row>
    <row r="138" spans="1:26" ht="12.75" customHeight="1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</row>
    <row r="139" spans="1:26" ht="12.75" customHeight="1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</row>
    <row r="140" spans="1:26" ht="12.75" customHeight="1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</row>
    <row r="141" spans="1:26" ht="12.75" customHeight="1">
      <c r="A141" s="38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</row>
    <row r="142" spans="1:26" ht="12.75" customHeight="1">
      <c r="A142" s="38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</row>
    <row r="143" spans="1:26" ht="12.75" customHeight="1">
      <c r="A143" s="38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</row>
    <row r="144" spans="1:26" ht="12.75" customHeight="1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</row>
    <row r="145" spans="1:26" ht="12.75" customHeight="1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</row>
    <row r="146" spans="1:26" ht="12.75" customHeight="1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</row>
    <row r="147" spans="1:26" ht="12.75" customHeight="1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</row>
    <row r="148" spans="1:26" ht="12.75" customHeight="1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</row>
    <row r="149" spans="1:26" ht="12.75" customHeight="1">
      <c r="A149" s="38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</row>
    <row r="150" spans="1:26" ht="12.75" customHeight="1">
      <c r="A150" s="3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</row>
    <row r="151" spans="1:26" ht="12.75" customHeight="1">
      <c r="A151" s="38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</row>
    <row r="152" spans="1:26" ht="12.75" customHeight="1">
      <c r="A152" s="38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</row>
    <row r="153" spans="1:26" ht="12.75" customHeight="1">
      <c r="A153" s="38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</row>
    <row r="154" spans="1:26" ht="12.75" customHeight="1">
      <c r="A154" s="3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</row>
    <row r="155" spans="1:26" ht="12.75" customHeight="1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</row>
    <row r="156" spans="1:26" ht="12.75" customHeight="1">
      <c r="A156" s="38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</row>
    <row r="157" spans="1:26" ht="12.75" customHeight="1">
      <c r="A157" s="38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</row>
    <row r="158" spans="1:26" ht="12.75" customHeight="1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</row>
    <row r="159" spans="1:26" ht="12.75" customHeight="1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</row>
    <row r="160" spans="1:26" ht="12.75" customHeight="1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</row>
    <row r="161" spans="1:26" ht="12.75" customHeight="1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</row>
    <row r="162" spans="1:26" ht="12.75" customHeight="1">
      <c r="A162" s="38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</row>
    <row r="163" spans="1:26" ht="12.75" customHeight="1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</row>
    <row r="164" spans="1:26" ht="12.75" customHeight="1">
      <c r="A164" s="38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</row>
    <row r="165" spans="1:26" ht="12.75" customHeight="1">
      <c r="A165" s="38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</row>
    <row r="166" spans="1:26" ht="12.75" customHeight="1">
      <c r="A166" s="38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</row>
    <row r="167" spans="1:26" ht="12.75" customHeight="1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</row>
    <row r="168" spans="1:26" ht="12.75" customHeight="1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</row>
    <row r="169" spans="1:26" ht="12.75" customHeight="1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</row>
    <row r="170" spans="1:26" ht="12.75" customHeight="1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</row>
    <row r="171" spans="1:26" ht="12.75" customHeight="1">
      <c r="A171" s="38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</row>
    <row r="172" spans="1:26" ht="12.75" customHeight="1">
      <c r="A172" s="38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</row>
    <row r="173" spans="1:26" ht="12.75" customHeight="1">
      <c r="A173" s="38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</row>
    <row r="174" spans="1:26" ht="12.75" customHeight="1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</row>
    <row r="175" spans="1:26" ht="12.75" customHeight="1">
      <c r="A175" s="38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</row>
    <row r="176" spans="1:26" ht="12.75" customHeight="1">
      <c r="A176" s="38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</row>
    <row r="177" spans="1:26" ht="12.75" customHeight="1">
      <c r="A177" s="38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</row>
    <row r="178" spans="1:26" ht="12.75" customHeight="1">
      <c r="A178" s="38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</row>
    <row r="179" spans="1:26" ht="12.75" customHeight="1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</row>
    <row r="180" spans="1:26" ht="12.75" customHeight="1">
      <c r="A180" s="38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</row>
    <row r="181" spans="1:26" ht="12.75" customHeight="1">
      <c r="A181" s="38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</row>
    <row r="182" spans="1:26" ht="12.75" customHeight="1">
      <c r="A182" s="38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</row>
    <row r="183" spans="1:26" ht="12.75" customHeight="1">
      <c r="A183" s="38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</row>
    <row r="184" spans="1:26" ht="12.75" customHeight="1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</row>
    <row r="185" spans="1:26" ht="12.75" customHeight="1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</row>
    <row r="186" spans="1:26" ht="12.75" customHeight="1">
      <c r="A186" s="38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</row>
    <row r="187" spans="1:26" ht="12.75" customHeight="1">
      <c r="A187" s="38"/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</row>
    <row r="188" spans="1:26" ht="12.75" customHeight="1">
      <c r="A188" s="38"/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</row>
    <row r="189" spans="1:26" ht="12.75" customHeight="1">
      <c r="A189" s="38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</row>
    <row r="190" spans="1:26" ht="12.75" customHeight="1">
      <c r="A190" s="38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</row>
    <row r="191" spans="1:26" ht="12.75" customHeight="1">
      <c r="A191" s="38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</row>
    <row r="192" spans="1:26" ht="12.75" customHeight="1">
      <c r="A192" s="38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</row>
    <row r="193" spans="1:26" ht="12.75" customHeight="1">
      <c r="A193" s="38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</row>
    <row r="194" spans="1:26" ht="12.75" customHeight="1">
      <c r="A194" s="38"/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</row>
    <row r="195" spans="1:26" ht="12.75" customHeight="1">
      <c r="A195" s="38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</row>
    <row r="196" spans="1:26" ht="12.75" customHeight="1">
      <c r="A196" s="38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</row>
    <row r="197" spans="1:26" ht="12.75" customHeight="1">
      <c r="A197" s="38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</row>
    <row r="198" spans="1:26" ht="12.75" customHeight="1">
      <c r="A198" s="38"/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</row>
    <row r="199" spans="1:26" ht="12.75" customHeight="1">
      <c r="A199" s="38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</row>
    <row r="200" spans="1:26" ht="12.75" customHeight="1">
      <c r="A200" s="38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</row>
    <row r="201" spans="1:26" ht="12.75" customHeight="1">
      <c r="A201" s="38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</row>
    <row r="202" spans="1:26" ht="12.75" customHeight="1">
      <c r="A202" s="38"/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</row>
    <row r="203" spans="1:26" ht="12.75" customHeight="1">
      <c r="A203" s="38"/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</row>
    <row r="204" spans="1:26" ht="12.75" customHeight="1">
      <c r="A204" s="38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</row>
    <row r="205" spans="1:26" ht="12.75" customHeight="1">
      <c r="A205" s="38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</row>
    <row r="206" spans="1:26" ht="12.75" customHeight="1">
      <c r="A206" s="38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</row>
    <row r="207" spans="1:26" ht="12.75" customHeight="1">
      <c r="A207" s="38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</row>
    <row r="208" spans="1:26" ht="12.75" customHeight="1">
      <c r="A208" s="38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</row>
    <row r="209" spans="1:26" ht="12.75" customHeight="1">
      <c r="A209" s="38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</row>
    <row r="210" spans="1:26" ht="12.75" customHeight="1">
      <c r="A210" s="38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</row>
    <row r="211" spans="1:26" ht="12.75" customHeight="1">
      <c r="A211" s="38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</row>
    <row r="212" spans="1:26" ht="12.75" customHeight="1">
      <c r="A212" s="38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</row>
    <row r="213" spans="1:26" ht="12.75" customHeight="1">
      <c r="A213" s="38"/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</row>
    <row r="214" spans="1:26" ht="12.75" customHeight="1">
      <c r="A214" s="38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</row>
    <row r="215" spans="1:26" ht="12.75" customHeight="1">
      <c r="A215" s="38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</row>
    <row r="216" spans="1:26" ht="12.75" customHeight="1">
      <c r="A216" s="38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</row>
    <row r="217" spans="1:26" ht="12.75" customHeight="1">
      <c r="A217" s="38"/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</row>
    <row r="218" spans="1:26" ht="12.75" customHeight="1">
      <c r="A218" s="38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</row>
    <row r="219" spans="1:26" ht="12.75" customHeight="1">
      <c r="A219" s="38"/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</row>
    <row r="220" spans="1:26" ht="12.75" customHeight="1">
      <c r="A220" s="38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</row>
    <row r="221" spans="1:26" ht="12.75" customHeight="1">
      <c r="A221" s="38"/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</row>
    <row r="222" spans="1:26" ht="12.75" customHeight="1">
      <c r="A222" s="38"/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</row>
    <row r="223" spans="1:26" ht="12.75" customHeight="1">
      <c r="A223" s="38"/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</row>
    <row r="224" spans="1:26" ht="12.75" customHeight="1">
      <c r="A224" s="38"/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</row>
    <row r="225" spans="1:26" ht="12.75" customHeight="1">
      <c r="A225" s="38"/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</row>
    <row r="226" spans="1:26" ht="12.75" customHeight="1">
      <c r="A226" s="38"/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</row>
    <row r="227" spans="1:26" ht="12.75" customHeight="1">
      <c r="A227" s="38"/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</row>
    <row r="228" spans="1:26" ht="12.75" customHeight="1">
      <c r="A228" s="38"/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</row>
    <row r="229" spans="1:26" ht="12.75" customHeight="1">
      <c r="A229" s="38"/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</row>
    <row r="230" spans="1:26" ht="12.75" customHeight="1">
      <c r="A230" s="38"/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</row>
    <row r="231" spans="1:26" ht="12.75" customHeight="1">
      <c r="A231" s="38"/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</row>
    <row r="232" spans="1:26" ht="12.75" customHeight="1">
      <c r="A232" s="38"/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</row>
    <row r="233" spans="1:26" ht="12.75" customHeight="1">
      <c r="A233" s="38"/>
      <c r="B233" s="38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</row>
    <row r="234" spans="1:26" ht="12.75" customHeight="1">
      <c r="A234" s="38"/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</row>
    <row r="235" spans="1:26" ht="12.75" customHeight="1">
      <c r="A235" s="38"/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</row>
    <row r="236" spans="1:26" ht="12.75" customHeight="1">
      <c r="A236" s="38"/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</row>
    <row r="237" spans="1:26" ht="12.75" customHeight="1">
      <c r="A237" s="38"/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</row>
    <row r="238" spans="1:26" ht="12.75" customHeight="1">
      <c r="A238" s="38"/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</row>
    <row r="239" spans="1:26" ht="12.75" customHeight="1">
      <c r="A239" s="38"/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</row>
    <row r="240" spans="1:26" ht="12.75" customHeight="1">
      <c r="A240" s="38"/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</row>
    <row r="241" spans="1:26" ht="12.75" customHeight="1">
      <c r="A241" s="38"/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</row>
    <row r="242" spans="1:26" ht="12.75" customHeight="1">
      <c r="A242" s="38"/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</row>
    <row r="243" spans="1:26" ht="12.75" customHeight="1">
      <c r="A243" s="38"/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</row>
    <row r="244" spans="1:26" ht="12.75" customHeight="1">
      <c r="A244" s="38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</row>
    <row r="245" spans="1:26" ht="12.75" customHeight="1">
      <c r="A245" s="38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</row>
    <row r="246" spans="1:26" ht="12.75" customHeight="1">
      <c r="A246" s="38"/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</row>
    <row r="247" spans="1:26" ht="12.75" customHeight="1">
      <c r="A247" s="38"/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</row>
    <row r="248" spans="1:26" ht="12.75" customHeight="1">
      <c r="A248" s="38"/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</row>
    <row r="249" spans="1:26" ht="12.75" customHeight="1">
      <c r="A249" s="38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</row>
    <row r="250" spans="1:26" ht="12.75" customHeight="1">
      <c r="A250" s="38"/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</row>
    <row r="251" spans="1:26" ht="12.75" customHeight="1">
      <c r="A251" s="38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</row>
    <row r="252" spans="1:26" ht="12.75" customHeight="1">
      <c r="A252" s="38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</row>
    <row r="253" spans="1:26" ht="12.75" customHeight="1">
      <c r="A253" s="38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</row>
    <row r="254" spans="1:26" ht="12.75" customHeight="1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</row>
    <row r="255" spans="1:26" ht="12.75" customHeight="1">
      <c r="A255" s="38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</row>
    <row r="256" spans="1:26" ht="12.75" customHeight="1">
      <c r="A256" s="38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</row>
    <row r="257" spans="1:26" ht="12.75" customHeight="1">
      <c r="A257" s="38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</row>
    <row r="258" spans="1:26" ht="12.75" customHeight="1">
      <c r="A258" s="38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</row>
    <row r="259" spans="1:26" ht="12.75" customHeight="1">
      <c r="A259" s="38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</row>
    <row r="260" spans="1:26" ht="12.75" customHeight="1">
      <c r="A260" s="38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</row>
    <row r="261" spans="1:26" ht="12.75" customHeight="1">
      <c r="A261" s="38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</row>
    <row r="262" spans="1:26" ht="12.75" customHeight="1">
      <c r="A262" s="38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</row>
    <row r="263" spans="1:26" ht="12.75" customHeight="1">
      <c r="A263" s="38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</row>
    <row r="264" spans="1:26" ht="12.75" customHeight="1">
      <c r="A264" s="38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</row>
    <row r="265" spans="1:26" ht="12.75" customHeight="1">
      <c r="A265" s="38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</row>
    <row r="266" spans="1:26" ht="12.75" customHeight="1">
      <c r="A266" s="38"/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</row>
    <row r="267" spans="1:26" ht="12.75" customHeight="1">
      <c r="A267" s="38"/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</row>
    <row r="268" spans="1:26" ht="12.75" customHeight="1">
      <c r="A268" s="38"/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</row>
    <row r="269" spans="1:26" ht="12.75" customHeight="1">
      <c r="A269" s="38"/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</row>
    <row r="270" spans="1:26" ht="12.75" customHeight="1">
      <c r="A270" s="38"/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</row>
    <row r="271" spans="1:26" ht="12.75" customHeight="1">
      <c r="A271" s="38"/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</row>
    <row r="272" spans="1:26" ht="12.75" customHeight="1">
      <c r="A272" s="38"/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</row>
    <row r="273" spans="1:26" ht="12.75" customHeight="1">
      <c r="A273" s="38"/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</row>
    <row r="274" spans="1:26" ht="12.75" customHeight="1">
      <c r="A274" s="38"/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</row>
    <row r="275" spans="1:26" ht="12.75" customHeight="1">
      <c r="A275" s="38"/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</row>
    <row r="276" spans="1:26" ht="12.75" customHeight="1">
      <c r="A276" s="38"/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</row>
    <row r="277" spans="1:26" ht="12.75" customHeight="1">
      <c r="A277" s="38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</row>
    <row r="278" spans="1:26" ht="12.75" customHeight="1">
      <c r="A278" s="38"/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</row>
    <row r="279" spans="1:26" ht="12.75" customHeight="1">
      <c r="A279" s="38"/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</row>
    <row r="280" spans="1:26" ht="12.75" customHeight="1">
      <c r="A280" s="38"/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</row>
    <row r="281" spans="1:26" ht="12.75" customHeight="1">
      <c r="A281" s="38"/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</row>
    <row r="282" spans="1:26" ht="12.75" customHeight="1">
      <c r="A282" s="38"/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</row>
    <row r="283" spans="1:26" ht="12.75" customHeight="1">
      <c r="A283" s="38"/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</row>
    <row r="284" spans="1:26" ht="12.75" customHeight="1">
      <c r="A284" s="38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</row>
    <row r="285" spans="1:26" ht="12.75" customHeight="1">
      <c r="A285" s="38"/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</row>
    <row r="286" spans="1:26" ht="12.75" customHeight="1">
      <c r="A286" s="38"/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</row>
    <row r="287" spans="1:26" ht="12.75" customHeight="1">
      <c r="A287" s="38"/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</row>
    <row r="288" spans="1:26" ht="12.75" customHeight="1">
      <c r="A288" s="38"/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</row>
    <row r="289" spans="1:26" ht="12.75" customHeight="1">
      <c r="A289" s="38"/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</row>
    <row r="290" spans="1:26" ht="12.75" customHeight="1">
      <c r="A290" s="38"/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</row>
    <row r="291" spans="1:26" ht="12.75" customHeight="1">
      <c r="A291" s="38"/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</row>
    <row r="292" spans="1:26" ht="12.75" customHeight="1">
      <c r="A292" s="38"/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</row>
    <row r="293" spans="1:26" ht="12.75" customHeight="1">
      <c r="A293" s="38"/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</row>
    <row r="294" spans="1:26" ht="12.75" customHeight="1">
      <c r="A294" s="38"/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</row>
    <row r="295" spans="1:26" ht="12.75" customHeight="1">
      <c r="A295" s="38"/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</row>
    <row r="296" spans="1:26" ht="12.75" customHeight="1">
      <c r="A296" s="38"/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</row>
    <row r="297" spans="1:26" ht="12.75" customHeight="1">
      <c r="A297" s="38"/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</row>
    <row r="298" spans="1:26" ht="12.75" customHeight="1">
      <c r="A298" s="38"/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</row>
    <row r="299" spans="1:26" ht="12.75" customHeight="1">
      <c r="A299" s="38"/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</row>
    <row r="300" spans="1:26" ht="12.75" customHeight="1">
      <c r="A300" s="38"/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</row>
    <row r="301" spans="1:26" ht="12.75" customHeight="1">
      <c r="A301" s="38"/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</row>
    <row r="302" spans="1:26" ht="12.75" customHeight="1">
      <c r="A302" s="38"/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</row>
    <row r="303" spans="1:26" ht="12.75" customHeight="1">
      <c r="A303" s="38"/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</row>
    <row r="304" spans="1:26" ht="12.75" customHeight="1">
      <c r="A304" s="38"/>
      <c r="B304" s="38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</row>
    <row r="305" spans="1:26" ht="12.75" customHeight="1">
      <c r="A305" s="38"/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</row>
    <row r="306" spans="1:26" ht="12.75" customHeight="1">
      <c r="A306" s="38"/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</row>
    <row r="307" spans="1:26" ht="12.75" customHeight="1">
      <c r="A307" s="38"/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</row>
    <row r="308" spans="1:26" ht="12.75" customHeight="1">
      <c r="A308" s="38"/>
      <c r="B308" s="38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</row>
    <row r="309" spans="1:26" ht="12.75" customHeight="1">
      <c r="A309" s="38"/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</row>
    <row r="310" spans="1:26" ht="12.75" customHeight="1">
      <c r="A310" s="38"/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</row>
    <row r="311" spans="1:26" ht="12.75" customHeight="1">
      <c r="A311" s="38"/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</row>
    <row r="312" spans="1:26" ht="12.75" customHeight="1">
      <c r="A312" s="38"/>
      <c r="B312" s="38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</row>
    <row r="313" spans="1:26" ht="12.75" customHeight="1">
      <c r="A313" s="38"/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</row>
    <row r="314" spans="1:26" ht="12.75" customHeight="1">
      <c r="A314" s="38"/>
      <c r="B314" s="38"/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</row>
    <row r="315" spans="1:26" ht="12.75" customHeight="1">
      <c r="A315" s="38"/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</row>
    <row r="316" spans="1:26" ht="12.75" customHeight="1">
      <c r="A316" s="38"/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</row>
    <row r="317" spans="1:26" ht="12.75" customHeight="1">
      <c r="A317" s="38"/>
      <c r="B317" s="38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</row>
    <row r="318" spans="1:26" ht="12.75" customHeight="1">
      <c r="A318" s="38"/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</row>
    <row r="319" spans="1:26" ht="12.75" customHeight="1">
      <c r="A319" s="38"/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</row>
    <row r="320" spans="1:26" ht="12.75" customHeight="1">
      <c r="A320" s="38"/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</row>
    <row r="321" spans="1:26" ht="12.75" customHeight="1">
      <c r="A321" s="38"/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</row>
    <row r="322" spans="1:26" ht="12.75" customHeight="1">
      <c r="A322" s="38"/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</row>
    <row r="323" spans="1:26" ht="12.75" customHeight="1">
      <c r="A323" s="38"/>
      <c r="B323" s="38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</row>
    <row r="324" spans="1:26" ht="12.75" customHeight="1">
      <c r="A324" s="38"/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</row>
    <row r="325" spans="1:26" ht="12.75" customHeight="1">
      <c r="A325" s="38"/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</row>
    <row r="326" spans="1:26" ht="12.75" customHeight="1">
      <c r="A326" s="38"/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</row>
    <row r="327" spans="1:26" ht="12.75" customHeight="1">
      <c r="A327" s="38"/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</row>
    <row r="328" spans="1:26" ht="12.75" customHeight="1">
      <c r="A328" s="38"/>
      <c r="B328" s="38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</row>
    <row r="329" spans="1:26" ht="12.75" customHeight="1">
      <c r="A329" s="38"/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</row>
    <row r="330" spans="1:26" ht="12.75" customHeight="1">
      <c r="A330" s="38"/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</row>
    <row r="331" spans="1:26" ht="12.75" customHeight="1">
      <c r="A331" s="38"/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</row>
    <row r="332" spans="1:26" ht="12.75" customHeight="1">
      <c r="A332" s="38"/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</row>
    <row r="333" spans="1:26" ht="12.75" customHeight="1">
      <c r="A333" s="38"/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</row>
    <row r="334" spans="1:26" ht="12.75" customHeight="1">
      <c r="A334" s="38"/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</row>
    <row r="335" spans="1:26" ht="12.75" customHeight="1">
      <c r="A335" s="38"/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</row>
    <row r="336" spans="1:26" ht="12.75" customHeight="1">
      <c r="A336" s="38"/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</row>
    <row r="337" spans="1:26" ht="12.75" customHeight="1">
      <c r="A337" s="38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</row>
    <row r="338" spans="1:26" ht="12.75" customHeight="1">
      <c r="A338" s="38"/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</row>
    <row r="339" spans="1:26" ht="12.75" customHeight="1">
      <c r="A339" s="38"/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</row>
    <row r="340" spans="1:26" ht="12.75" customHeight="1">
      <c r="A340" s="38"/>
      <c r="B340" s="38"/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</row>
    <row r="341" spans="1:26" ht="12.75" customHeight="1">
      <c r="A341" s="38"/>
      <c r="B341" s="38"/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</row>
    <row r="342" spans="1:26" ht="12.75" customHeight="1">
      <c r="A342" s="38"/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</row>
    <row r="343" spans="1:26" ht="12.75" customHeight="1">
      <c r="A343" s="38"/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</row>
    <row r="344" spans="1:26" ht="12.75" customHeight="1">
      <c r="A344" s="38"/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</row>
    <row r="345" spans="1:26" ht="12.75" customHeight="1">
      <c r="A345" s="38"/>
      <c r="B345" s="38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</row>
    <row r="346" spans="1:26" ht="12.75" customHeight="1">
      <c r="A346" s="38"/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</row>
    <row r="347" spans="1:26" ht="12.75" customHeight="1">
      <c r="A347" s="38"/>
      <c r="B347" s="38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</row>
    <row r="348" spans="1:26" ht="12.75" customHeight="1">
      <c r="A348" s="38"/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</row>
    <row r="349" spans="1:26" ht="12.75" customHeight="1">
      <c r="A349" s="38"/>
      <c r="B349" s="38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</row>
    <row r="350" spans="1:26" ht="12.75" customHeight="1">
      <c r="A350" s="38"/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</row>
    <row r="351" spans="1:26" ht="12.75" customHeight="1">
      <c r="A351" s="38"/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</row>
    <row r="352" spans="1:26" ht="12.75" customHeight="1">
      <c r="A352" s="38"/>
      <c r="B352" s="38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</row>
    <row r="353" spans="1:26" ht="12.75" customHeight="1">
      <c r="A353" s="38"/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</row>
    <row r="354" spans="1:26" ht="12.75" customHeight="1">
      <c r="A354" s="38"/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</row>
    <row r="355" spans="1:26" ht="12.75" customHeight="1">
      <c r="A355" s="38"/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</row>
    <row r="356" spans="1:26" ht="12.75" customHeight="1">
      <c r="A356" s="38"/>
      <c r="B356" s="38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</row>
    <row r="357" spans="1:26" ht="12.75" customHeight="1">
      <c r="A357" s="38"/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</row>
    <row r="358" spans="1:26" ht="12.75" customHeight="1">
      <c r="A358" s="38"/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</row>
    <row r="359" spans="1:26" ht="12.75" customHeight="1">
      <c r="A359" s="38"/>
      <c r="B359" s="38"/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</row>
    <row r="360" spans="1:26" ht="12.75" customHeight="1">
      <c r="A360" s="38"/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</row>
    <row r="361" spans="1:26" ht="12.75" customHeight="1">
      <c r="A361" s="38"/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</row>
    <row r="362" spans="1:26" ht="12.75" customHeight="1">
      <c r="A362" s="38"/>
      <c r="B362" s="38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</row>
    <row r="363" spans="1:26" ht="12.75" customHeight="1">
      <c r="A363" s="38"/>
      <c r="B363" s="38"/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</row>
    <row r="364" spans="1:26" ht="12.75" customHeight="1">
      <c r="A364" s="38"/>
      <c r="B364" s="38"/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</row>
    <row r="365" spans="1:26" ht="12.75" customHeight="1">
      <c r="A365" s="38"/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</row>
    <row r="366" spans="1:26" ht="12.75" customHeight="1">
      <c r="A366" s="38"/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</row>
    <row r="367" spans="1:26" ht="12.75" customHeight="1">
      <c r="A367" s="38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</row>
    <row r="368" spans="1:26" ht="12.75" customHeight="1">
      <c r="A368" s="38"/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8"/>
      <c r="Y368" s="38"/>
      <c r="Z368" s="38"/>
    </row>
    <row r="369" spans="1:26" ht="12.75" customHeight="1">
      <c r="A369" s="38"/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38"/>
      <c r="V369" s="38"/>
      <c r="W369" s="38"/>
      <c r="X369" s="38"/>
      <c r="Y369" s="38"/>
      <c r="Z369" s="38"/>
    </row>
    <row r="370" spans="1:26" ht="12.75" customHeight="1">
      <c r="A370" s="38"/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8"/>
      <c r="V370" s="38"/>
      <c r="W370" s="38"/>
      <c r="X370" s="38"/>
      <c r="Y370" s="38"/>
      <c r="Z370" s="38"/>
    </row>
    <row r="371" spans="1:26" ht="12.75" customHeight="1">
      <c r="A371" s="38"/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38"/>
      <c r="N371" s="38"/>
      <c r="O371" s="38"/>
      <c r="P371" s="38"/>
      <c r="Q371" s="38"/>
      <c r="R371" s="38"/>
      <c r="S371" s="38"/>
      <c r="T371" s="38"/>
      <c r="U371" s="38"/>
      <c r="V371" s="38"/>
      <c r="W371" s="38"/>
      <c r="X371" s="38"/>
      <c r="Y371" s="38"/>
      <c r="Z371" s="38"/>
    </row>
    <row r="372" spans="1:26" ht="12.75" customHeight="1">
      <c r="A372" s="38"/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38"/>
      <c r="V372" s="38"/>
      <c r="W372" s="38"/>
      <c r="X372" s="38"/>
      <c r="Y372" s="38"/>
      <c r="Z372" s="38"/>
    </row>
    <row r="373" spans="1:26" ht="12.75" customHeight="1">
      <c r="A373" s="38"/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38"/>
      <c r="V373" s="38"/>
      <c r="W373" s="38"/>
      <c r="X373" s="38"/>
      <c r="Y373" s="38"/>
      <c r="Z373" s="38"/>
    </row>
    <row r="374" spans="1:26" ht="12.75" customHeight="1">
      <c r="A374" s="38"/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38"/>
      <c r="V374" s="38"/>
      <c r="W374" s="38"/>
      <c r="X374" s="38"/>
      <c r="Y374" s="38"/>
      <c r="Z374" s="38"/>
    </row>
    <row r="375" spans="1:26" ht="12.75" customHeight="1">
      <c r="A375" s="38"/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38"/>
      <c r="N375" s="38"/>
      <c r="O375" s="38"/>
      <c r="P375" s="38"/>
      <c r="Q375" s="38"/>
      <c r="R375" s="38"/>
      <c r="S375" s="38"/>
      <c r="T375" s="38"/>
      <c r="U375" s="38"/>
      <c r="V375" s="38"/>
      <c r="W375" s="38"/>
      <c r="X375" s="38"/>
      <c r="Y375" s="38"/>
      <c r="Z375" s="38"/>
    </row>
    <row r="376" spans="1:26" ht="12.75" customHeight="1">
      <c r="A376" s="38"/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</row>
    <row r="377" spans="1:26" ht="12.75" customHeight="1">
      <c r="A377" s="38"/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  <c r="N377" s="38"/>
      <c r="O377" s="38"/>
      <c r="P377" s="38"/>
      <c r="Q377" s="38"/>
      <c r="R377" s="38"/>
      <c r="S377" s="38"/>
      <c r="T377" s="38"/>
      <c r="U377" s="38"/>
      <c r="V377" s="38"/>
      <c r="W377" s="38"/>
      <c r="X377" s="38"/>
      <c r="Y377" s="38"/>
      <c r="Z377" s="38"/>
    </row>
    <row r="378" spans="1:26" ht="12.75" customHeight="1">
      <c r="A378" s="38"/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38"/>
      <c r="V378" s="38"/>
      <c r="W378" s="38"/>
      <c r="X378" s="38"/>
      <c r="Y378" s="38"/>
      <c r="Z378" s="38"/>
    </row>
    <row r="379" spans="1:26" ht="12.75" customHeight="1">
      <c r="A379" s="38"/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  <c r="N379" s="38"/>
      <c r="O379" s="38"/>
      <c r="P379" s="38"/>
      <c r="Q379" s="38"/>
      <c r="R379" s="38"/>
      <c r="S379" s="38"/>
      <c r="T379" s="38"/>
      <c r="U379" s="38"/>
      <c r="V379" s="38"/>
      <c r="W379" s="38"/>
      <c r="X379" s="38"/>
      <c r="Y379" s="38"/>
      <c r="Z379" s="38"/>
    </row>
    <row r="380" spans="1:26" ht="12.75" customHeight="1">
      <c r="A380" s="38"/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8"/>
      <c r="Q380" s="38"/>
      <c r="R380" s="38"/>
      <c r="S380" s="38"/>
      <c r="T380" s="38"/>
      <c r="U380" s="38"/>
      <c r="V380" s="38"/>
      <c r="W380" s="38"/>
      <c r="X380" s="38"/>
      <c r="Y380" s="38"/>
      <c r="Z380" s="38"/>
    </row>
    <row r="381" spans="1:26" ht="12.75" customHeight="1">
      <c r="A381" s="38"/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38"/>
      <c r="N381" s="38"/>
      <c r="O381" s="38"/>
      <c r="P381" s="38"/>
      <c r="Q381" s="38"/>
      <c r="R381" s="38"/>
      <c r="S381" s="38"/>
      <c r="T381" s="38"/>
      <c r="U381" s="38"/>
      <c r="V381" s="38"/>
      <c r="W381" s="38"/>
      <c r="X381" s="38"/>
      <c r="Y381" s="38"/>
      <c r="Z381" s="38"/>
    </row>
    <row r="382" spans="1:26" ht="12.75" customHeight="1">
      <c r="A382" s="38"/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8"/>
      <c r="N382" s="38"/>
      <c r="O382" s="38"/>
      <c r="P382" s="38"/>
      <c r="Q382" s="38"/>
      <c r="R382" s="38"/>
      <c r="S382" s="38"/>
      <c r="T382" s="38"/>
      <c r="U382" s="38"/>
      <c r="V382" s="38"/>
      <c r="W382" s="38"/>
      <c r="X382" s="38"/>
      <c r="Y382" s="38"/>
      <c r="Z382" s="38"/>
    </row>
    <row r="383" spans="1:26" ht="12.75" customHeight="1">
      <c r="A383" s="38"/>
      <c r="B383" s="38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</row>
    <row r="384" spans="1:26" ht="12.75" customHeight="1">
      <c r="A384" s="38"/>
      <c r="B384" s="38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8"/>
      <c r="N384" s="38"/>
      <c r="O384" s="38"/>
      <c r="P384" s="38"/>
      <c r="Q384" s="38"/>
      <c r="R384" s="38"/>
      <c r="S384" s="38"/>
      <c r="T384" s="38"/>
      <c r="U384" s="38"/>
      <c r="V384" s="38"/>
      <c r="W384" s="38"/>
      <c r="X384" s="38"/>
      <c r="Y384" s="38"/>
      <c r="Z384" s="38"/>
    </row>
    <row r="385" spans="1:26" ht="12.75" customHeight="1">
      <c r="A385" s="38"/>
      <c r="B385" s="38"/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M385" s="38"/>
      <c r="N385" s="38"/>
      <c r="O385" s="38"/>
      <c r="P385" s="38"/>
      <c r="Q385" s="38"/>
      <c r="R385" s="38"/>
      <c r="S385" s="38"/>
      <c r="T385" s="38"/>
      <c r="U385" s="38"/>
      <c r="V385" s="38"/>
      <c r="W385" s="38"/>
      <c r="X385" s="38"/>
      <c r="Y385" s="38"/>
      <c r="Z385" s="38"/>
    </row>
    <row r="386" spans="1:26" ht="12.75" customHeight="1">
      <c r="A386" s="38"/>
      <c r="B386" s="38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38"/>
      <c r="N386" s="38"/>
      <c r="O386" s="38"/>
      <c r="P386" s="38"/>
      <c r="Q386" s="38"/>
      <c r="R386" s="38"/>
      <c r="S386" s="38"/>
      <c r="T386" s="38"/>
      <c r="U386" s="38"/>
      <c r="V386" s="38"/>
      <c r="W386" s="38"/>
      <c r="X386" s="38"/>
      <c r="Y386" s="38"/>
      <c r="Z386" s="38"/>
    </row>
    <row r="387" spans="1:26" ht="12.75" customHeight="1">
      <c r="A387" s="38"/>
      <c r="B387" s="38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8"/>
      <c r="N387" s="38"/>
      <c r="O387" s="38"/>
      <c r="P387" s="38"/>
      <c r="Q387" s="38"/>
      <c r="R387" s="38"/>
      <c r="S387" s="38"/>
      <c r="T387" s="38"/>
      <c r="U387" s="38"/>
      <c r="V387" s="38"/>
      <c r="W387" s="38"/>
      <c r="X387" s="38"/>
      <c r="Y387" s="38"/>
      <c r="Z387" s="38"/>
    </row>
    <row r="388" spans="1:26" ht="12.75" customHeight="1">
      <c r="A388" s="38"/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8"/>
      <c r="R388" s="38"/>
      <c r="S388" s="38"/>
      <c r="T388" s="38"/>
      <c r="U388" s="38"/>
      <c r="V388" s="38"/>
      <c r="W388" s="38"/>
      <c r="X388" s="38"/>
      <c r="Y388" s="38"/>
      <c r="Z388" s="38"/>
    </row>
    <row r="389" spans="1:26" ht="12.75" customHeight="1">
      <c r="A389" s="38"/>
      <c r="B389" s="38"/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38"/>
      <c r="V389" s="38"/>
      <c r="W389" s="38"/>
      <c r="X389" s="38"/>
      <c r="Y389" s="38"/>
      <c r="Z389" s="38"/>
    </row>
    <row r="390" spans="1:26" ht="12.75" customHeight="1">
      <c r="A390" s="38"/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8"/>
      <c r="N390" s="38"/>
      <c r="O390" s="38"/>
      <c r="P390" s="38"/>
      <c r="Q390" s="38"/>
      <c r="R390" s="38"/>
      <c r="S390" s="38"/>
      <c r="T390" s="38"/>
      <c r="U390" s="38"/>
      <c r="V390" s="38"/>
      <c r="W390" s="38"/>
      <c r="X390" s="38"/>
      <c r="Y390" s="38"/>
      <c r="Z390" s="38"/>
    </row>
    <row r="391" spans="1:26" ht="12.75" customHeight="1">
      <c r="A391" s="38"/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8"/>
      <c r="N391" s="38"/>
      <c r="O391" s="38"/>
      <c r="P391" s="38"/>
      <c r="Q391" s="38"/>
      <c r="R391" s="38"/>
      <c r="S391" s="38"/>
      <c r="T391" s="38"/>
      <c r="U391" s="38"/>
      <c r="V391" s="38"/>
      <c r="W391" s="38"/>
      <c r="X391" s="38"/>
      <c r="Y391" s="38"/>
      <c r="Z391" s="38"/>
    </row>
    <row r="392" spans="1:26" ht="12.75" customHeight="1">
      <c r="A392" s="38"/>
      <c r="B392" s="38"/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38"/>
      <c r="V392" s="38"/>
      <c r="W392" s="38"/>
      <c r="X392" s="38"/>
      <c r="Y392" s="38"/>
      <c r="Z392" s="38"/>
    </row>
    <row r="393" spans="1:26" ht="12.75" customHeight="1">
      <c r="A393" s="38"/>
      <c r="B393" s="38"/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38"/>
      <c r="N393" s="38"/>
      <c r="O393" s="38"/>
      <c r="P393" s="38"/>
      <c r="Q393" s="38"/>
      <c r="R393" s="38"/>
      <c r="S393" s="38"/>
      <c r="T393" s="38"/>
      <c r="U393" s="38"/>
      <c r="V393" s="38"/>
      <c r="W393" s="38"/>
      <c r="X393" s="38"/>
      <c r="Y393" s="38"/>
      <c r="Z393" s="38"/>
    </row>
    <row r="394" spans="1:26" ht="12.75" customHeight="1">
      <c r="A394" s="38"/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8"/>
      <c r="N394" s="38"/>
      <c r="O394" s="38"/>
      <c r="P394" s="38"/>
      <c r="Q394" s="38"/>
      <c r="R394" s="38"/>
      <c r="S394" s="38"/>
      <c r="T394" s="38"/>
      <c r="U394" s="38"/>
      <c r="V394" s="38"/>
      <c r="W394" s="38"/>
      <c r="X394" s="38"/>
      <c r="Y394" s="38"/>
      <c r="Z394" s="38"/>
    </row>
    <row r="395" spans="1:26" ht="12.75" customHeight="1">
      <c r="A395" s="38"/>
      <c r="B395" s="38"/>
      <c r="C395" s="38"/>
      <c r="D395" s="38"/>
      <c r="E395" s="38"/>
      <c r="F395" s="38"/>
      <c r="G395" s="38"/>
      <c r="H395" s="38"/>
      <c r="I395" s="38"/>
      <c r="J395" s="38"/>
      <c r="K395" s="38"/>
      <c r="L395" s="38"/>
      <c r="M395" s="38"/>
      <c r="N395" s="38"/>
      <c r="O395" s="38"/>
      <c r="P395" s="38"/>
      <c r="Q395" s="38"/>
      <c r="R395" s="38"/>
      <c r="S395" s="38"/>
      <c r="T395" s="38"/>
      <c r="U395" s="38"/>
      <c r="V395" s="38"/>
      <c r="W395" s="38"/>
      <c r="X395" s="38"/>
      <c r="Y395" s="38"/>
      <c r="Z395" s="38"/>
    </row>
    <row r="396" spans="1:26" ht="12.75" customHeight="1">
      <c r="A396" s="38"/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  <c r="N396" s="38"/>
      <c r="O396" s="38"/>
      <c r="P396" s="38"/>
      <c r="Q396" s="38"/>
      <c r="R396" s="38"/>
      <c r="S396" s="38"/>
      <c r="T396" s="38"/>
      <c r="U396" s="38"/>
      <c r="V396" s="38"/>
      <c r="W396" s="38"/>
      <c r="X396" s="38"/>
      <c r="Y396" s="38"/>
      <c r="Z396" s="38"/>
    </row>
    <row r="397" spans="1:26" ht="12.75" customHeight="1">
      <c r="A397" s="38"/>
      <c r="B397" s="38"/>
      <c r="C397" s="38"/>
      <c r="D397" s="38"/>
      <c r="E397" s="38"/>
      <c r="F397" s="38"/>
      <c r="G397" s="38"/>
      <c r="H397" s="38"/>
      <c r="I397" s="38"/>
      <c r="J397" s="38"/>
      <c r="K397" s="38"/>
      <c r="L397" s="38"/>
      <c r="M397" s="38"/>
      <c r="N397" s="38"/>
      <c r="O397" s="38"/>
      <c r="P397" s="38"/>
      <c r="Q397" s="38"/>
      <c r="R397" s="38"/>
      <c r="S397" s="38"/>
      <c r="T397" s="38"/>
      <c r="U397" s="38"/>
      <c r="V397" s="38"/>
      <c r="W397" s="38"/>
      <c r="X397" s="38"/>
      <c r="Y397" s="38"/>
      <c r="Z397" s="38"/>
    </row>
    <row r="398" spans="1:26" ht="12.75" customHeight="1">
      <c r="A398" s="38"/>
      <c r="B398" s="38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38"/>
      <c r="V398" s="38"/>
      <c r="W398" s="38"/>
      <c r="X398" s="38"/>
      <c r="Y398" s="38"/>
      <c r="Z398" s="38"/>
    </row>
    <row r="399" spans="1:26" ht="12.75" customHeight="1">
      <c r="A399" s="38"/>
      <c r="B399" s="38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</row>
    <row r="400" spans="1:26" ht="12.75" customHeight="1">
      <c r="A400" s="38"/>
      <c r="B400" s="38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</row>
    <row r="401" spans="1:26" ht="12.75" customHeight="1">
      <c r="A401" s="38"/>
      <c r="B401" s="38"/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M401" s="38"/>
      <c r="N401" s="38"/>
      <c r="O401" s="38"/>
      <c r="P401" s="38"/>
      <c r="Q401" s="38"/>
      <c r="R401" s="38"/>
      <c r="S401" s="38"/>
      <c r="T401" s="38"/>
      <c r="U401" s="38"/>
      <c r="V401" s="38"/>
      <c r="W401" s="38"/>
      <c r="X401" s="38"/>
      <c r="Y401" s="38"/>
      <c r="Z401" s="38"/>
    </row>
    <row r="402" spans="1:26" ht="12.75" customHeight="1">
      <c r="A402" s="38"/>
      <c r="B402" s="38"/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38"/>
      <c r="N402" s="38"/>
      <c r="O402" s="38"/>
      <c r="P402" s="38"/>
      <c r="Q402" s="38"/>
      <c r="R402" s="38"/>
      <c r="S402" s="38"/>
      <c r="T402" s="38"/>
      <c r="U402" s="38"/>
      <c r="V402" s="38"/>
      <c r="W402" s="38"/>
      <c r="X402" s="38"/>
      <c r="Y402" s="38"/>
      <c r="Z402" s="38"/>
    </row>
    <row r="403" spans="1:26" ht="12.75" customHeight="1">
      <c r="A403" s="38"/>
      <c r="B403" s="38"/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38"/>
      <c r="N403" s="38"/>
      <c r="O403" s="38"/>
      <c r="P403" s="38"/>
      <c r="Q403" s="38"/>
      <c r="R403" s="38"/>
      <c r="S403" s="38"/>
      <c r="T403" s="38"/>
      <c r="U403" s="38"/>
      <c r="V403" s="38"/>
      <c r="W403" s="38"/>
      <c r="X403" s="38"/>
      <c r="Y403" s="38"/>
      <c r="Z403" s="38"/>
    </row>
    <row r="404" spans="1:26" ht="12.75" customHeight="1">
      <c r="A404" s="38"/>
      <c r="B404" s="38"/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38"/>
      <c r="V404" s="38"/>
      <c r="W404" s="38"/>
      <c r="X404" s="38"/>
      <c r="Y404" s="38"/>
      <c r="Z404" s="38"/>
    </row>
    <row r="405" spans="1:26" ht="12.75" customHeight="1">
      <c r="A405" s="38"/>
      <c r="B405" s="38"/>
      <c r="C405" s="38"/>
      <c r="D405" s="38"/>
      <c r="E405" s="38"/>
      <c r="F405" s="38"/>
      <c r="G405" s="38"/>
      <c r="H405" s="38"/>
      <c r="I405" s="38"/>
      <c r="J405" s="38"/>
      <c r="K405" s="38"/>
      <c r="L405" s="38"/>
      <c r="M405" s="38"/>
      <c r="N405" s="38"/>
      <c r="O405" s="38"/>
      <c r="P405" s="38"/>
      <c r="Q405" s="38"/>
      <c r="R405" s="38"/>
      <c r="S405" s="38"/>
      <c r="T405" s="38"/>
      <c r="U405" s="38"/>
      <c r="V405" s="38"/>
      <c r="W405" s="38"/>
      <c r="X405" s="38"/>
      <c r="Y405" s="38"/>
      <c r="Z405" s="38"/>
    </row>
    <row r="406" spans="1:26" ht="12.75" customHeight="1">
      <c r="A406" s="38"/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8"/>
      <c r="Y406" s="38"/>
      <c r="Z406" s="38"/>
    </row>
    <row r="407" spans="1:26" ht="12.75" customHeight="1">
      <c r="A407" s="38"/>
      <c r="B407" s="38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  <c r="W407" s="38"/>
      <c r="X407" s="38"/>
      <c r="Y407" s="38"/>
      <c r="Z407" s="38"/>
    </row>
    <row r="408" spans="1:26" ht="12.75" customHeight="1">
      <c r="A408" s="38"/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</row>
    <row r="409" spans="1:26" ht="12.75" customHeight="1">
      <c r="A409" s="38"/>
      <c r="B409" s="38"/>
      <c r="C409" s="38"/>
      <c r="D409" s="38"/>
      <c r="E409" s="38"/>
      <c r="F409" s="38"/>
      <c r="G409" s="38"/>
      <c r="H409" s="38"/>
      <c r="I409" s="38"/>
      <c r="J409" s="38"/>
      <c r="K409" s="38"/>
      <c r="L409" s="38"/>
      <c r="M409" s="38"/>
      <c r="N409" s="38"/>
      <c r="O409" s="38"/>
      <c r="P409" s="38"/>
      <c r="Q409" s="38"/>
      <c r="R409" s="38"/>
      <c r="S409" s="38"/>
      <c r="T409" s="38"/>
      <c r="U409" s="38"/>
      <c r="V409" s="38"/>
      <c r="W409" s="38"/>
      <c r="X409" s="38"/>
      <c r="Y409" s="38"/>
      <c r="Z409" s="38"/>
    </row>
    <row r="410" spans="1:26" ht="12.75" customHeight="1">
      <c r="A410" s="38"/>
      <c r="B410" s="38"/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38"/>
      <c r="V410" s="38"/>
      <c r="W410" s="38"/>
      <c r="X410" s="38"/>
      <c r="Y410" s="38"/>
      <c r="Z410" s="38"/>
    </row>
    <row r="411" spans="1:26" ht="12.75" customHeight="1">
      <c r="A411" s="38"/>
      <c r="B411" s="38"/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M411" s="38"/>
      <c r="N411" s="38"/>
      <c r="O411" s="38"/>
      <c r="P411" s="38"/>
      <c r="Q411" s="38"/>
      <c r="R411" s="38"/>
      <c r="S411" s="38"/>
      <c r="T411" s="38"/>
      <c r="U411" s="38"/>
      <c r="V411" s="38"/>
      <c r="W411" s="38"/>
      <c r="X411" s="38"/>
      <c r="Y411" s="38"/>
      <c r="Z411" s="38"/>
    </row>
    <row r="412" spans="1:26" ht="12.75" customHeight="1">
      <c r="A412" s="38"/>
      <c r="B412" s="38"/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  <c r="Y412" s="38"/>
      <c r="Z412" s="38"/>
    </row>
    <row r="413" spans="1:26" ht="12.75" customHeight="1">
      <c r="A413" s="38"/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  <c r="Y413" s="38"/>
      <c r="Z413" s="38"/>
    </row>
    <row r="414" spans="1:26" ht="12.75" customHeight="1">
      <c r="A414" s="38"/>
      <c r="B414" s="38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8"/>
      <c r="N414" s="38"/>
      <c r="O414" s="38"/>
      <c r="P414" s="38"/>
      <c r="Q414" s="38"/>
      <c r="R414" s="38"/>
      <c r="S414" s="38"/>
      <c r="T414" s="38"/>
      <c r="U414" s="38"/>
      <c r="V414" s="38"/>
      <c r="W414" s="38"/>
      <c r="X414" s="38"/>
      <c r="Y414" s="38"/>
      <c r="Z414" s="38"/>
    </row>
    <row r="415" spans="1:26" ht="12.75" customHeight="1">
      <c r="A415" s="38"/>
      <c r="B415" s="38"/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38"/>
      <c r="R415" s="38"/>
      <c r="S415" s="38"/>
      <c r="T415" s="38"/>
      <c r="U415" s="38"/>
      <c r="V415" s="38"/>
      <c r="W415" s="38"/>
      <c r="X415" s="38"/>
      <c r="Y415" s="38"/>
      <c r="Z415" s="38"/>
    </row>
    <row r="416" spans="1:26" ht="12.75" customHeight="1">
      <c r="A416" s="38"/>
      <c r="B416" s="38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8"/>
      <c r="V416" s="38"/>
      <c r="W416" s="38"/>
      <c r="X416" s="38"/>
      <c r="Y416" s="38"/>
      <c r="Z416" s="38"/>
    </row>
    <row r="417" spans="1:26" ht="12.75" customHeight="1">
      <c r="A417" s="38"/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</row>
    <row r="418" spans="1:26" ht="12.75" customHeight="1">
      <c r="A418" s="38"/>
      <c r="B418" s="38"/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38"/>
      <c r="N418" s="38"/>
      <c r="O418" s="38"/>
      <c r="P418" s="38"/>
      <c r="Q418" s="38"/>
      <c r="R418" s="38"/>
      <c r="S418" s="38"/>
      <c r="T418" s="38"/>
      <c r="U418" s="38"/>
      <c r="V418" s="38"/>
      <c r="W418" s="38"/>
      <c r="X418" s="38"/>
      <c r="Y418" s="38"/>
      <c r="Z418" s="38"/>
    </row>
    <row r="419" spans="1:26" ht="12.75" customHeight="1">
      <c r="A419" s="38"/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38"/>
      <c r="V419" s="38"/>
      <c r="W419" s="38"/>
      <c r="X419" s="38"/>
      <c r="Y419" s="38"/>
      <c r="Z419" s="38"/>
    </row>
    <row r="420" spans="1:26" ht="12.75" customHeight="1">
      <c r="A420" s="38"/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M420" s="38"/>
      <c r="N420" s="38"/>
      <c r="O420" s="38"/>
      <c r="P420" s="38"/>
      <c r="Q420" s="38"/>
      <c r="R420" s="38"/>
      <c r="S420" s="38"/>
      <c r="T420" s="38"/>
      <c r="U420" s="38"/>
      <c r="V420" s="38"/>
      <c r="W420" s="38"/>
      <c r="X420" s="38"/>
      <c r="Y420" s="38"/>
      <c r="Z420" s="38"/>
    </row>
    <row r="421" spans="1:26" ht="12.75" customHeight="1">
      <c r="A421" s="38"/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M421" s="38"/>
      <c r="N421" s="38"/>
      <c r="O421" s="38"/>
      <c r="P421" s="38"/>
      <c r="Q421" s="38"/>
      <c r="R421" s="38"/>
      <c r="S421" s="38"/>
      <c r="T421" s="38"/>
      <c r="U421" s="38"/>
      <c r="V421" s="38"/>
      <c r="W421" s="38"/>
      <c r="X421" s="38"/>
      <c r="Y421" s="38"/>
      <c r="Z421" s="38"/>
    </row>
    <row r="422" spans="1:26" ht="12.75" customHeight="1">
      <c r="A422" s="38"/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8"/>
      <c r="N422" s="38"/>
      <c r="O422" s="38"/>
      <c r="P422" s="38"/>
      <c r="Q422" s="38"/>
      <c r="R422" s="38"/>
      <c r="S422" s="38"/>
      <c r="T422" s="38"/>
      <c r="U422" s="38"/>
      <c r="V422" s="38"/>
      <c r="W422" s="38"/>
      <c r="X422" s="38"/>
      <c r="Y422" s="38"/>
      <c r="Z422" s="38"/>
    </row>
    <row r="423" spans="1:26" ht="12.75" customHeight="1">
      <c r="A423" s="38"/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8"/>
      <c r="N423" s="38"/>
      <c r="O423" s="38"/>
      <c r="P423" s="38"/>
      <c r="Q423" s="38"/>
      <c r="R423" s="38"/>
      <c r="S423" s="38"/>
      <c r="T423" s="38"/>
      <c r="U423" s="38"/>
      <c r="V423" s="38"/>
      <c r="W423" s="38"/>
      <c r="X423" s="38"/>
      <c r="Y423" s="38"/>
      <c r="Z423" s="38"/>
    </row>
    <row r="424" spans="1:26" ht="12.75" customHeight="1">
      <c r="A424" s="38"/>
      <c r="B424" s="38"/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M424" s="38"/>
      <c r="N424" s="38"/>
      <c r="O424" s="38"/>
      <c r="P424" s="38"/>
      <c r="Q424" s="38"/>
      <c r="R424" s="38"/>
      <c r="S424" s="38"/>
      <c r="T424" s="38"/>
      <c r="U424" s="38"/>
      <c r="V424" s="38"/>
      <c r="W424" s="38"/>
      <c r="X424" s="38"/>
      <c r="Y424" s="38"/>
      <c r="Z424" s="38"/>
    </row>
    <row r="425" spans="1:26" ht="12.75" customHeight="1">
      <c r="A425" s="38"/>
      <c r="B425" s="38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8"/>
      <c r="N425" s="38"/>
      <c r="O425" s="38"/>
      <c r="P425" s="38"/>
      <c r="Q425" s="38"/>
      <c r="R425" s="38"/>
      <c r="S425" s="38"/>
      <c r="T425" s="38"/>
      <c r="U425" s="38"/>
      <c r="V425" s="38"/>
      <c r="W425" s="38"/>
      <c r="X425" s="38"/>
      <c r="Y425" s="38"/>
      <c r="Z425" s="38"/>
    </row>
    <row r="426" spans="1:26" ht="12.75" customHeight="1">
      <c r="A426" s="38"/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38"/>
      <c r="O426" s="38"/>
      <c r="P426" s="38"/>
      <c r="Q426" s="38"/>
      <c r="R426" s="38"/>
      <c r="S426" s="38"/>
      <c r="T426" s="38"/>
      <c r="U426" s="38"/>
      <c r="V426" s="38"/>
      <c r="W426" s="38"/>
      <c r="X426" s="38"/>
      <c r="Y426" s="38"/>
      <c r="Z426" s="38"/>
    </row>
    <row r="427" spans="1:26" ht="12.75" customHeight="1">
      <c r="A427" s="38"/>
      <c r="B427" s="38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38"/>
      <c r="N427" s="38"/>
      <c r="O427" s="38"/>
      <c r="P427" s="38"/>
      <c r="Q427" s="38"/>
      <c r="R427" s="38"/>
      <c r="S427" s="38"/>
      <c r="T427" s="38"/>
      <c r="U427" s="38"/>
      <c r="V427" s="38"/>
      <c r="W427" s="38"/>
      <c r="X427" s="38"/>
      <c r="Y427" s="38"/>
      <c r="Z427" s="38"/>
    </row>
    <row r="428" spans="1:26" ht="12.75" customHeight="1">
      <c r="A428" s="38"/>
      <c r="B428" s="38"/>
      <c r="C428" s="38"/>
      <c r="D428" s="38"/>
      <c r="E428" s="38"/>
      <c r="F428" s="38"/>
      <c r="G428" s="38"/>
      <c r="H428" s="38"/>
      <c r="I428" s="38"/>
      <c r="J428" s="38"/>
      <c r="K428" s="38"/>
      <c r="L428" s="38"/>
      <c r="M428" s="38"/>
      <c r="N428" s="38"/>
      <c r="O428" s="38"/>
      <c r="P428" s="38"/>
      <c r="Q428" s="38"/>
      <c r="R428" s="38"/>
      <c r="S428" s="38"/>
      <c r="T428" s="38"/>
      <c r="U428" s="38"/>
      <c r="V428" s="38"/>
      <c r="W428" s="38"/>
      <c r="X428" s="38"/>
      <c r="Y428" s="38"/>
      <c r="Z428" s="38"/>
    </row>
    <row r="429" spans="1:26" ht="12.75" customHeight="1">
      <c r="A429" s="38"/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8"/>
      <c r="R429" s="38"/>
      <c r="S429" s="38"/>
      <c r="T429" s="38"/>
      <c r="U429" s="38"/>
      <c r="V429" s="38"/>
      <c r="W429" s="38"/>
      <c r="X429" s="38"/>
      <c r="Y429" s="38"/>
      <c r="Z429" s="38"/>
    </row>
    <row r="430" spans="1:26" ht="12.75" customHeight="1">
      <c r="A430" s="38"/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8"/>
      <c r="R430" s="38"/>
      <c r="S430" s="38"/>
      <c r="T430" s="38"/>
      <c r="U430" s="38"/>
      <c r="V430" s="38"/>
      <c r="W430" s="38"/>
      <c r="X430" s="38"/>
      <c r="Y430" s="38"/>
      <c r="Z430" s="38"/>
    </row>
    <row r="431" spans="1:26" ht="12.75" customHeight="1">
      <c r="A431" s="38"/>
      <c r="B431" s="38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8"/>
      <c r="N431" s="38"/>
      <c r="O431" s="38"/>
      <c r="P431" s="38"/>
      <c r="Q431" s="38"/>
      <c r="R431" s="38"/>
      <c r="S431" s="38"/>
      <c r="T431" s="38"/>
      <c r="U431" s="38"/>
      <c r="V431" s="38"/>
      <c r="W431" s="38"/>
      <c r="X431" s="38"/>
      <c r="Y431" s="38"/>
      <c r="Z431" s="38"/>
    </row>
    <row r="432" spans="1:26" ht="12.75" customHeight="1">
      <c r="A432" s="38"/>
      <c r="B432" s="38"/>
      <c r="C432" s="38"/>
      <c r="D432" s="38"/>
      <c r="E432" s="38"/>
      <c r="F432" s="38"/>
      <c r="G432" s="38"/>
      <c r="H432" s="38"/>
      <c r="I432" s="38"/>
      <c r="J432" s="38"/>
      <c r="K432" s="38"/>
      <c r="L432" s="38"/>
      <c r="M432" s="38"/>
      <c r="N432" s="38"/>
      <c r="O432" s="38"/>
      <c r="P432" s="38"/>
      <c r="Q432" s="38"/>
      <c r="R432" s="38"/>
      <c r="S432" s="38"/>
      <c r="T432" s="38"/>
      <c r="U432" s="38"/>
      <c r="V432" s="38"/>
      <c r="W432" s="38"/>
      <c r="X432" s="38"/>
      <c r="Y432" s="38"/>
      <c r="Z432" s="38"/>
    </row>
    <row r="433" spans="1:26" ht="12.75" customHeight="1">
      <c r="A433" s="38"/>
      <c r="B433" s="38"/>
      <c r="C433" s="38"/>
      <c r="D433" s="38"/>
      <c r="E433" s="38"/>
      <c r="F433" s="38"/>
      <c r="G433" s="38"/>
      <c r="H433" s="38"/>
      <c r="I433" s="38"/>
      <c r="J433" s="38"/>
      <c r="K433" s="38"/>
      <c r="L433" s="38"/>
      <c r="M433" s="38"/>
      <c r="N433" s="38"/>
      <c r="O433" s="38"/>
      <c r="P433" s="38"/>
      <c r="Q433" s="38"/>
      <c r="R433" s="38"/>
      <c r="S433" s="38"/>
      <c r="T433" s="38"/>
      <c r="U433" s="38"/>
      <c r="V433" s="38"/>
      <c r="W433" s="38"/>
      <c r="X433" s="38"/>
      <c r="Y433" s="38"/>
      <c r="Z433" s="38"/>
    </row>
    <row r="434" spans="1:26" ht="12.75" customHeight="1">
      <c r="A434" s="38"/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M434" s="38"/>
      <c r="N434" s="38"/>
      <c r="O434" s="38"/>
      <c r="P434" s="38"/>
      <c r="Q434" s="38"/>
      <c r="R434" s="38"/>
      <c r="S434" s="38"/>
      <c r="T434" s="38"/>
      <c r="U434" s="38"/>
      <c r="V434" s="38"/>
      <c r="W434" s="38"/>
      <c r="X434" s="38"/>
      <c r="Y434" s="38"/>
      <c r="Z434" s="38"/>
    </row>
    <row r="435" spans="1:26" ht="12.75" customHeight="1">
      <c r="A435" s="38"/>
      <c r="B435" s="38"/>
      <c r="C435" s="38"/>
      <c r="D435" s="38"/>
      <c r="E435" s="38"/>
      <c r="F435" s="38"/>
      <c r="G435" s="38"/>
      <c r="H435" s="38"/>
      <c r="I435" s="38"/>
      <c r="J435" s="38"/>
      <c r="K435" s="38"/>
      <c r="L435" s="38"/>
      <c r="M435" s="38"/>
      <c r="N435" s="38"/>
      <c r="O435" s="38"/>
      <c r="P435" s="38"/>
      <c r="Q435" s="38"/>
      <c r="R435" s="38"/>
      <c r="S435" s="38"/>
      <c r="T435" s="38"/>
      <c r="U435" s="38"/>
      <c r="V435" s="38"/>
      <c r="W435" s="38"/>
      <c r="X435" s="38"/>
      <c r="Y435" s="38"/>
      <c r="Z435" s="38"/>
    </row>
    <row r="436" spans="1:26" ht="12.75" customHeight="1">
      <c r="A436" s="38"/>
      <c r="B436" s="38"/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M436" s="38"/>
      <c r="N436" s="38"/>
      <c r="O436" s="38"/>
      <c r="P436" s="38"/>
      <c r="Q436" s="38"/>
      <c r="R436" s="38"/>
      <c r="S436" s="38"/>
      <c r="T436" s="38"/>
      <c r="U436" s="38"/>
      <c r="V436" s="38"/>
      <c r="W436" s="38"/>
      <c r="X436" s="38"/>
      <c r="Y436" s="38"/>
      <c r="Z436" s="38"/>
    </row>
    <row r="437" spans="1:26" ht="12.75" customHeight="1">
      <c r="A437" s="38"/>
      <c r="B437" s="38"/>
      <c r="C437" s="38"/>
      <c r="D437" s="38"/>
      <c r="E437" s="38"/>
      <c r="F437" s="38"/>
      <c r="G437" s="38"/>
      <c r="H437" s="38"/>
      <c r="I437" s="38"/>
      <c r="J437" s="38"/>
      <c r="K437" s="38"/>
      <c r="L437" s="38"/>
      <c r="M437" s="38"/>
      <c r="N437" s="38"/>
      <c r="O437" s="38"/>
      <c r="P437" s="38"/>
      <c r="Q437" s="38"/>
      <c r="R437" s="38"/>
      <c r="S437" s="38"/>
      <c r="T437" s="38"/>
      <c r="U437" s="38"/>
      <c r="V437" s="38"/>
      <c r="W437" s="38"/>
      <c r="X437" s="38"/>
      <c r="Y437" s="38"/>
      <c r="Z437" s="38"/>
    </row>
    <row r="438" spans="1:26" ht="12.75" customHeight="1">
      <c r="A438" s="38"/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8"/>
      <c r="N438" s="38"/>
      <c r="O438" s="38"/>
      <c r="P438" s="38"/>
      <c r="Q438" s="38"/>
      <c r="R438" s="38"/>
      <c r="S438" s="38"/>
      <c r="T438" s="38"/>
      <c r="U438" s="38"/>
      <c r="V438" s="38"/>
      <c r="W438" s="38"/>
      <c r="X438" s="38"/>
      <c r="Y438" s="38"/>
      <c r="Z438" s="38"/>
    </row>
    <row r="439" spans="1:26" ht="12.75" customHeight="1">
      <c r="A439" s="38"/>
      <c r="B439" s="38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M439" s="38"/>
      <c r="N439" s="38"/>
      <c r="O439" s="38"/>
      <c r="P439" s="38"/>
      <c r="Q439" s="38"/>
      <c r="R439" s="38"/>
      <c r="S439" s="38"/>
      <c r="T439" s="38"/>
      <c r="U439" s="38"/>
      <c r="V439" s="38"/>
      <c r="W439" s="38"/>
      <c r="X439" s="38"/>
      <c r="Y439" s="38"/>
      <c r="Z439" s="38"/>
    </row>
    <row r="440" spans="1:26" ht="12.75" customHeight="1">
      <c r="A440" s="38"/>
      <c r="B440" s="38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8"/>
      <c r="Q440" s="38"/>
      <c r="R440" s="38"/>
      <c r="S440" s="38"/>
      <c r="T440" s="38"/>
      <c r="U440" s="38"/>
      <c r="V440" s="38"/>
      <c r="W440" s="38"/>
      <c r="X440" s="38"/>
      <c r="Y440" s="38"/>
      <c r="Z440" s="38"/>
    </row>
    <row r="441" spans="1:26" ht="12.75" customHeight="1">
      <c r="A441" s="38"/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8"/>
      <c r="N441" s="38"/>
      <c r="O441" s="38"/>
      <c r="P441" s="38"/>
      <c r="Q441" s="38"/>
      <c r="R441" s="38"/>
      <c r="S441" s="38"/>
      <c r="T441" s="38"/>
      <c r="U441" s="38"/>
      <c r="V441" s="38"/>
      <c r="W441" s="38"/>
      <c r="X441" s="38"/>
      <c r="Y441" s="38"/>
      <c r="Z441" s="38"/>
    </row>
    <row r="442" spans="1:26" ht="12.75" customHeight="1">
      <c r="A442" s="38"/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8"/>
      <c r="N442" s="38"/>
      <c r="O442" s="38"/>
      <c r="P442" s="38"/>
      <c r="Q442" s="38"/>
      <c r="R442" s="38"/>
      <c r="S442" s="38"/>
      <c r="T442" s="38"/>
      <c r="U442" s="38"/>
      <c r="V442" s="38"/>
      <c r="W442" s="38"/>
      <c r="X442" s="38"/>
      <c r="Y442" s="38"/>
      <c r="Z442" s="38"/>
    </row>
    <row r="443" spans="1:26" ht="12.75" customHeight="1">
      <c r="A443" s="38"/>
      <c r="B443" s="38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38"/>
      <c r="N443" s="38"/>
      <c r="O443" s="38"/>
      <c r="P443" s="38"/>
      <c r="Q443" s="38"/>
      <c r="R443" s="38"/>
      <c r="S443" s="38"/>
      <c r="T443" s="38"/>
      <c r="U443" s="38"/>
      <c r="V443" s="38"/>
      <c r="W443" s="38"/>
      <c r="X443" s="38"/>
      <c r="Y443" s="38"/>
      <c r="Z443" s="38"/>
    </row>
    <row r="444" spans="1:26" ht="12.75" customHeight="1">
      <c r="A444" s="38"/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38"/>
      <c r="N444" s="38"/>
      <c r="O444" s="38"/>
      <c r="P444" s="38"/>
      <c r="Q444" s="38"/>
      <c r="R444" s="38"/>
      <c r="S444" s="38"/>
      <c r="T444" s="38"/>
      <c r="U444" s="38"/>
      <c r="V444" s="38"/>
      <c r="W444" s="38"/>
      <c r="X444" s="38"/>
      <c r="Y444" s="38"/>
      <c r="Z444" s="38"/>
    </row>
    <row r="445" spans="1:26" ht="12.75" customHeight="1">
      <c r="A445" s="38"/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8"/>
      <c r="Q445" s="38"/>
      <c r="R445" s="38"/>
      <c r="S445" s="38"/>
      <c r="T445" s="38"/>
      <c r="U445" s="38"/>
      <c r="V445" s="38"/>
      <c r="W445" s="38"/>
      <c r="X445" s="38"/>
      <c r="Y445" s="38"/>
      <c r="Z445" s="38"/>
    </row>
    <row r="446" spans="1:26" ht="12.75" customHeight="1">
      <c r="A446" s="38"/>
      <c r="B446" s="38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8"/>
      <c r="N446" s="38"/>
      <c r="O446" s="38"/>
      <c r="P446" s="38"/>
      <c r="Q446" s="38"/>
      <c r="R446" s="38"/>
      <c r="S446" s="38"/>
      <c r="T446" s="38"/>
      <c r="U446" s="38"/>
      <c r="V446" s="38"/>
      <c r="W446" s="38"/>
      <c r="X446" s="38"/>
      <c r="Y446" s="38"/>
      <c r="Z446" s="38"/>
    </row>
    <row r="447" spans="1:26" ht="12.75" customHeight="1">
      <c r="A447" s="38"/>
      <c r="B447" s="38"/>
      <c r="C447" s="38"/>
      <c r="D447" s="38"/>
      <c r="E447" s="38"/>
      <c r="F447" s="38"/>
      <c r="G447" s="38"/>
      <c r="H447" s="38"/>
      <c r="I447" s="38"/>
      <c r="J447" s="38"/>
      <c r="K447" s="38"/>
      <c r="L447" s="38"/>
      <c r="M447" s="38"/>
      <c r="N447" s="38"/>
      <c r="O447" s="38"/>
      <c r="P447" s="38"/>
      <c r="Q447" s="38"/>
      <c r="R447" s="38"/>
      <c r="S447" s="38"/>
      <c r="T447" s="38"/>
      <c r="U447" s="38"/>
      <c r="V447" s="38"/>
      <c r="W447" s="38"/>
      <c r="X447" s="38"/>
      <c r="Y447" s="38"/>
      <c r="Z447" s="38"/>
    </row>
    <row r="448" spans="1:26" ht="12.75" customHeight="1">
      <c r="A448" s="38"/>
      <c r="B448" s="38"/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38"/>
      <c r="N448" s="38"/>
      <c r="O448" s="38"/>
      <c r="P448" s="38"/>
      <c r="Q448" s="38"/>
      <c r="R448" s="38"/>
      <c r="S448" s="38"/>
      <c r="T448" s="38"/>
      <c r="U448" s="38"/>
      <c r="V448" s="38"/>
      <c r="W448" s="38"/>
      <c r="X448" s="38"/>
      <c r="Y448" s="38"/>
      <c r="Z448" s="38"/>
    </row>
    <row r="449" spans="1:26" ht="12.75" customHeight="1">
      <c r="A449" s="38"/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8"/>
      <c r="Q449" s="38"/>
      <c r="R449" s="38"/>
      <c r="S449" s="38"/>
      <c r="T449" s="38"/>
      <c r="U449" s="38"/>
      <c r="V449" s="38"/>
      <c r="W449" s="38"/>
      <c r="X449" s="38"/>
      <c r="Y449" s="38"/>
      <c r="Z449" s="38"/>
    </row>
    <row r="450" spans="1:26" ht="12.75" customHeight="1">
      <c r="A450" s="38"/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8"/>
      <c r="Q450" s="38"/>
      <c r="R450" s="38"/>
      <c r="S450" s="38"/>
      <c r="T450" s="38"/>
      <c r="U450" s="38"/>
      <c r="V450" s="38"/>
      <c r="W450" s="38"/>
      <c r="X450" s="38"/>
      <c r="Y450" s="38"/>
      <c r="Z450" s="38"/>
    </row>
    <row r="451" spans="1:26" ht="12.75" customHeight="1">
      <c r="A451" s="38"/>
      <c r="B451" s="38"/>
      <c r="C451" s="38"/>
      <c r="D451" s="38"/>
      <c r="E451" s="38"/>
      <c r="F451" s="38"/>
      <c r="G451" s="38"/>
      <c r="H451" s="38"/>
      <c r="I451" s="38"/>
      <c r="J451" s="38"/>
      <c r="K451" s="38"/>
      <c r="L451" s="38"/>
      <c r="M451" s="38"/>
      <c r="N451" s="38"/>
      <c r="O451" s="38"/>
      <c r="P451" s="38"/>
      <c r="Q451" s="38"/>
      <c r="R451" s="38"/>
      <c r="S451" s="38"/>
      <c r="T451" s="38"/>
      <c r="U451" s="38"/>
      <c r="V451" s="38"/>
      <c r="W451" s="38"/>
      <c r="X451" s="38"/>
      <c r="Y451" s="38"/>
      <c r="Z451" s="38"/>
    </row>
    <row r="452" spans="1:26" ht="12.75" customHeight="1">
      <c r="A452" s="38"/>
      <c r="B452" s="38"/>
      <c r="C452" s="38"/>
      <c r="D452" s="38"/>
      <c r="E452" s="38"/>
      <c r="F452" s="38"/>
      <c r="G452" s="38"/>
      <c r="H452" s="38"/>
      <c r="I452" s="38"/>
      <c r="J452" s="38"/>
      <c r="K452" s="38"/>
      <c r="L452" s="38"/>
      <c r="M452" s="38"/>
      <c r="N452" s="38"/>
      <c r="O452" s="38"/>
      <c r="P452" s="38"/>
      <c r="Q452" s="38"/>
      <c r="R452" s="38"/>
      <c r="S452" s="38"/>
      <c r="T452" s="38"/>
      <c r="U452" s="38"/>
      <c r="V452" s="38"/>
      <c r="W452" s="38"/>
      <c r="X452" s="38"/>
      <c r="Y452" s="38"/>
      <c r="Z452" s="38"/>
    </row>
    <row r="453" spans="1:26" ht="12.75" customHeight="1">
      <c r="A453" s="38"/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P453" s="38"/>
      <c r="Q453" s="38"/>
      <c r="R453" s="38"/>
      <c r="S453" s="38"/>
      <c r="T453" s="38"/>
      <c r="U453" s="38"/>
      <c r="V453" s="38"/>
      <c r="W453" s="38"/>
      <c r="X453" s="38"/>
      <c r="Y453" s="38"/>
      <c r="Z453" s="38"/>
    </row>
    <row r="454" spans="1:26" ht="12.75" customHeight="1">
      <c r="A454" s="38"/>
      <c r="B454" s="38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M454" s="38"/>
      <c r="N454" s="38"/>
      <c r="O454" s="38"/>
      <c r="P454" s="38"/>
      <c r="Q454" s="38"/>
      <c r="R454" s="38"/>
      <c r="S454" s="38"/>
      <c r="T454" s="38"/>
      <c r="U454" s="38"/>
      <c r="V454" s="38"/>
      <c r="W454" s="38"/>
      <c r="X454" s="38"/>
      <c r="Y454" s="38"/>
      <c r="Z454" s="38"/>
    </row>
    <row r="455" spans="1:26" ht="12.75" customHeight="1">
      <c r="A455" s="38"/>
      <c r="B455" s="38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8"/>
      <c r="Q455" s="38"/>
      <c r="R455" s="38"/>
      <c r="S455" s="38"/>
      <c r="T455" s="38"/>
      <c r="U455" s="38"/>
      <c r="V455" s="38"/>
      <c r="W455" s="38"/>
      <c r="X455" s="38"/>
      <c r="Y455" s="38"/>
      <c r="Z455" s="38"/>
    </row>
    <row r="456" spans="1:26" ht="12.75" customHeight="1">
      <c r="A456" s="38"/>
      <c r="B456" s="38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38"/>
      <c r="N456" s="38"/>
      <c r="O456" s="38"/>
      <c r="P456" s="38"/>
      <c r="Q456" s="38"/>
      <c r="R456" s="38"/>
      <c r="S456" s="38"/>
      <c r="T456" s="38"/>
      <c r="U456" s="38"/>
      <c r="V456" s="38"/>
      <c r="W456" s="38"/>
      <c r="X456" s="38"/>
      <c r="Y456" s="38"/>
      <c r="Z456" s="38"/>
    </row>
    <row r="457" spans="1:26" ht="12.75" customHeight="1">
      <c r="A457" s="38"/>
      <c r="B457" s="38"/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M457" s="38"/>
      <c r="N457" s="38"/>
      <c r="O457" s="38"/>
      <c r="P457" s="38"/>
      <c r="Q457" s="38"/>
      <c r="R457" s="38"/>
      <c r="S457" s="38"/>
      <c r="T457" s="38"/>
      <c r="U457" s="38"/>
      <c r="V457" s="38"/>
      <c r="W457" s="38"/>
      <c r="X457" s="38"/>
      <c r="Y457" s="38"/>
      <c r="Z457" s="38"/>
    </row>
    <row r="458" spans="1:26" ht="12.75" customHeight="1">
      <c r="A458" s="38"/>
      <c r="B458" s="38"/>
      <c r="C458" s="38"/>
      <c r="D458" s="38"/>
      <c r="E458" s="38"/>
      <c r="F458" s="38"/>
      <c r="G458" s="38"/>
      <c r="H458" s="38"/>
      <c r="I458" s="38"/>
      <c r="J458" s="38"/>
      <c r="K458" s="38"/>
      <c r="L458" s="38"/>
      <c r="M458" s="38"/>
      <c r="N458" s="38"/>
      <c r="O458" s="38"/>
      <c r="P458" s="38"/>
      <c r="Q458" s="38"/>
      <c r="R458" s="38"/>
      <c r="S458" s="38"/>
      <c r="T458" s="38"/>
      <c r="U458" s="38"/>
      <c r="V458" s="38"/>
      <c r="W458" s="38"/>
      <c r="X458" s="38"/>
      <c r="Y458" s="38"/>
      <c r="Z458" s="38"/>
    </row>
    <row r="459" spans="1:26" ht="12.75" customHeight="1">
      <c r="A459" s="38"/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8"/>
      <c r="R459" s="38"/>
      <c r="S459" s="38"/>
      <c r="T459" s="38"/>
      <c r="U459" s="38"/>
      <c r="V459" s="38"/>
      <c r="W459" s="38"/>
      <c r="X459" s="38"/>
      <c r="Y459" s="38"/>
      <c r="Z459" s="38"/>
    </row>
    <row r="460" spans="1:26" ht="12.75" customHeight="1">
      <c r="A460" s="38"/>
      <c r="B460" s="38"/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8"/>
      <c r="Q460" s="38"/>
      <c r="R460" s="38"/>
      <c r="S460" s="38"/>
      <c r="T460" s="38"/>
      <c r="U460" s="38"/>
      <c r="V460" s="38"/>
      <c r="W460" s="38"/>
      <c r="X460" s="38"/>
      <c r="Y460" s="38"/>
      <c r="Z460" s="38"/>
    </row>
    <row r="461" spans="1:26" ht="12.75" customHeight="1">
      <c r="A461" s="38"/>
      <c r="B461" s="38"/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38"/>
      <c r="N461" s="38"/>
      <c r="O461" s="38"/>
      <c r="P461" s="38"/>
      <c r="Q461" s="38"/>
      <c r="R461" s="38"/>
      <c r="S461" s="38"/>
      <c r="T461" s="38"/>
      <c r="U461" s="38"/>
      <c r="V461" s="38"/>
      <c r="W461" s="38"/>
      <c r="X461" s="38"/>
      <c r="Y461" s="38"/>
      <c r="Z461" s="38"/>
    </row>
    <row r="462" spans="1:26" ht="12.75" customHeight="1">
      <c r="A462" s="38"/>
      <c r="B462" s="38"/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M462" s="38"/>
      <c r="N462" s="38"/>
      <c r="O462" s="38"/>
      <c r="P462" s="38"/>
      <c r="Q462" s="38"/>
      <c r="R462" s="38"/>
      <c r="S462" s="38"/>
      <c r="T462" s="38"/>
      <c r="U462" s="38"/>
      <c r="V462" s="38"/>
      <c r="W462" s="38"/>
      <c r="X462" s="38"/>
      <c r="Y462" s="38"/>
      <c r="Z462" s="38"/>
    </row>
    <row r="463" spans="1:26" ht="12.75" customHeight="1">
      <c r="A463" s="38"/>
      <c r="B463" s="38"/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38"/>
      <c r="N463" s="38"/>
      <c r="O463" s="38"/>
      <c r="P463" s="38"/>
      <c r="Q463" s="38"/>
      <c r="R463" s="38"/>
      <c r="S463" s="38"/>
      <c r="T463" s="38"/>
      <c r="U463" s="38"/>
      <c r="V463" s="38"/>
      <c r="W463" s="38"/>
      <c r="X463" s="38"/>
      <c r="Y463" s="38"/>
      <c r="Z463" s="38"/>
    </row>
    <row r="464" spans="1:26" ht="12.75" customHeight="1">
      <c r="A464" s="38"/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M464" s="38"/>
      <c r="N464" s="38"/>
      <c r="O464" s="38"/>
      <c r="P464" s="38"/>
      <c r="Q464" s="38"/>
      <c r="R464" s="38"/>
      <c r="S464" s="38"/>
      <c r="T464" s="38"/>
      <c r="U464" s="38"/>
      <c r="V464" s="38"/>
      <c r="W464" s="38"/>
      <c r="X464" s="38"/>
      <c r="Y464" s="38"/>
      <c r="Z464" s="38"/>
    </row>
    <row r="465" spans="1:26" ht="12.75" customHeight="1">
      <c r="A465" s="38"/>
      <c r="B465" s="38"/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M465" s="38"/>
      <c r="N465" s="38"/>
      <c r="O465" s="38"/>
      <c r="P465" s="38"/>
      <c r="Q465" s="38"/>
      <c r="R465" s="38"/>
      <c r="S465" s="38"/>
      <c r="T465" s="38"/>
      <c r="U465" s="38"/>
      <c r="V465" s="38"/>
      <c r="W465" s="38"/>
      <c r="X465" s="38"/>
      <c r="Y465" s="38"/>
      <c r="Z465" s="38"/>
    </row>
    <row r="466" spans="1:26" ht="12.75" customHeight="1">
      <c r="A466" s="38"/>
      <c r="B466" s="38"/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M466" s="38"/>
      <c r="N466" s="38"/>
      <c r="O466" s="38"/>
      <c r="P466" s="38"/>
      <c r="Q466" s="38"/>
      <c r="R466" s="38"/>
      <c r="S466" s="38"/>
      <c r="T466" s="38"/>
      <c r="U466" s="38"/>
      <c r="V466" s="38"/>
      <c r="W466" s="38"/>
      <c r="X466" s="38"/>
      <c r="Y466" s="38"/>
      <c r="Z466" s="38"/>
    </row>
    <row r="467" spans="1:26" ht="12.75" customHeight="1">
      <c r="A467" s="38"/>
      <c r="B467" s="38"/>
      <c r="C467" s="38"/>
      <c r="D467" s="38"/>
      <c r="E467" s="38"/>
      <c r="F467" s="38"/>
      <c r="G467" s="38"/>
      <c r="H467" s="38"/>
      <c r="I467" s="38"/>
      <c r="J467" s="38"/>
      <c r="K467" s="38"/>
      <c r="L467" s="38"/>
      <c r="M467" s="38"/>
      <c r="N467" s="38"/>
      <c r="O467" s="38"/>
      <c r="P467" s="38"/>
      <c r="Q467" s="38"/>
      <c r="R467" s="38"/>
      <c r="S467" s="38"/>
      <c r="T467" s="38"/>
      <c r="U467" s="38"/>
      <c r="V467" s="38"/>
      <c r="W467" s="38"/>
      <c r="X467" s="38"/>
      <c r="Y467" s="38"/>
      <c r="Z467" s="38"/>
    </row>
    <row r="468" spans="1:26" ht="12.75" customHeight="1">
      <c r="A468" s="38"/>
      <c r="B468" s="38"/>
      <c r="C468" s="38"/>
      <c r="D468" s="38"/>
      <c r="E468" s="38"/>
      <c r="F468" s="38"/>
      <c r="G468" s="38"/>
      <c r="H468" s="38"/>
      <c r="I468" s="38"/>
      <c r="J468" s="38"/>
      <c r="K468" s="38"/>
      <c r="L468" s="38"/>
      <c r="M468" s="38"/>
      <c r="N468" s="38"/>
      <c r="O468" s="38"/>
      <c r="P468" s="38"/>
      <c r="Q468" s="38"/>
      <c r="R468" s="38"/>
      <c r="S468" s="38"/>
      <c r="T468" s="38"/>
      <c r="U468" s="38"/>
      <c r="V468" s="38"/>
      <c r="W468" s="38"/>
      <c r="X468" s="38"/>
      <c r="Y468" s="38"/>
      <c r="Z468" s="38"/>
    </row>
    <row r="469" spans="1:26" ht="12.75" customHeight="1">
      <c r="A469" s="38"/>
      <c r="B469" s="38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38"/>
      <c r="Q469" s="38"/>
      <c r="R469" s="38"/>
      <c r="S469" s="38"/>
      <c r="T469" s="38"/>
      <c r="U469" s="38"/>
      <c r="V469" s="38"/>
      <c r="W469" s="38"/>
      <c r="X469" s="38"/>
      <c r="Y469" s="38"/>
      <c r="Z469" s="38"/>
    </row>
    <row r="470" spans="1:26" ht="12.75" customHeight="1">
      <c r="A470" s="38"/>
      <c r="B470" s="38"/>
      <c r="C470" s="38"/>
      <c r="D470" s="38"/>
      <c r="E470" s="38"/>
      <c r="F470" s="38"/>
      <c r="G470" s="38"/>
      <c r="H470" s="38"/>
      <c r="I470" s="38"/>
      <c r="J470" s="38"/>
      <c r="K470" s="38"/>
      <c r="L470" s="38"/>
      <c r="M470" s="38"/>
      <c r="N470" s="38"/>
      <c r="O470" s="38"/>
      <c r="P470" s="38"/>
      <c r="Q470" s="38"/>
      <c r="R470" s="38"/>
      <c r="S470" s="38"/>
      <c r="T470" s="38"/>
      <c r="U470" s="38"/>
      <c r="V470" s="38"/>
      <c r="W470" s="38"/>
      <c r="X470" s="38"/>
      <c r="Y470" s="38"/>
      <c r="Z470" s="38"/>
    </row>
    <row r="471" spans="1:26" ht="12.75" customHeight="1">
      <c r="A471" s="38"/>
      <c r="B471" s="38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38"/>
      <c r="N471" s="38"/>
      <c r="O471" s="38"/>
      <c r="P471" s="38"/>
      <c r="Q471" s="38"/>
      <c r="R471" s="38"/>
      <c r="S471" s="38"/>
      <c r="T471" s="38"/>
      <c r="U471" s="38"/>
      <c r="V471" s="38"/>
      <c r="W471" s="38"/>
      <c r="X471" s="38"/>
      <c r="Y471" s="38"/>
      <c r="Z471" s="38"/>
    </row>
    <row r="472" spans="1:26" ht="12.75" customHeight="1">
      <c r="A472" s="38"/>
      <c r="B472" s="38"/>
      <c r="C472" s="38"/>
      <c r="D472" s="38"/>
      <c r="E472" s="38"/>
      <c r="F472" s="38"/>
      <c r="G472" s="38"/>
      <c r="H472" s="38"/>
      <c r="I472" s="38"/>
      <c r="J472" s="38"/>
      <c r="K472" s="38"/>
      <c r="L472" s="38"/>
      <c r="M472" s="38"/>
      <c r="N472" s="38"/>
      <c r="O472" s="38"/>
      <c r="P472" s="38"/>
      <c r="Q472" s="38"/>
      <c r="R472" s="38"/>
      <c r="S472" s="38"/>
      <c r="T472" s="38"/>
      <c r="U472" s="38"/>
      <c r="V472" s="38"/>
      <c r="W472" s="38"/>
      <c r="X472" s="38"/>
      <c r="Y472" s="38"/>
      <c r="Z472" s="38"/>
    </row>
    <row r="473" spans="1:26" ht="12.75" customHeight="1">
      <c r="A473" s="38"/>
      <c r="B473" s="38"/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M473" s="38"/>
      <c r="N473" s="38"/>
      <c r="O473" s="38"/>
      <c r="P473" s="38"/>
      <c r="Q473" s="38"/>
      <c r="R473" s="38"/>
      <c r="S473" s="38"/>
      <c r="T473" s="38"/>
      <c r="U473" s="38"/>
      <c r="V473" s="38"/>
      <c r="W473" s="38"/>
      <c r="X473" s="38"/>
      <c r="Y473" s="38"/>
      <c r="Z473" s="38"/>
    </row>
    <row r="474" spans="1:26" ht="12.75" customHeight="1">
      <c r="A474" s="38"/>
      <c r="B474" s="38"/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M474" s="38"/>
      <c r="N474" s="38"/>
      <c r="O474" s="38"/>
      <c r="P474" s="38"/>
      <c r="Q474" s="38"/>
      <c r="R474" s="38"/>
      <c r="S474" s="38"/>
      <c r="T474" s="38"/>
      <c r="U474" s="38"/>
      <c r="V474" s="38"/>
      <c r="W474" s="38"/>
      <c r="X474" s="38"/>
      <c r="Y474" s="38"/>
      <c r="Z474" s="38"/>
    </row>
    <row r="475" spans="1:26" ht="12.75" customHeight="1">
      <c r="A475" s="38"/>
      <c r="B475" s="38"/>
      <c r="C475" s="38"/>
      <c r="D475" s="38"/>
      <c r="E475" s="38"/>
      <c r="F475" s="38"/>
      <c r="G475" s="38"/>
      <c r="H475" s="38"/>
      <c r="I475" s="38"/>
      <c r="J475" s="38"/>
      <c r="K475" s="38"/>
      <c r="L475" s="38"/>
      <c r="M475" s="38"/>
      <c r="N475" s="38"/>
      <c r="O475" s="38"/>
      <c r="P475" s="38"/>
      <c r="Q475" s="38"/>
      <c r="R475" s="38"/>
      <c r="S475" s="38"/>
      <c r="T475" s="38"/>
      <c r="U475" s="38"/>
      <c r="V475" s="38"/>
      <c r="W475" s="38"/>
      <c r="X475" s="38"/>
      <c r="Y475" s="38"/>
      <c r="Z475" s="38"/>
    </row>
    <row r="476" spans="1:26" ht="12.75" customHeight="1">
      <c r="A476" s="38"/>
      <c r="B476" s="38"/>
      <c r="C476" s="38"/>
      <c r="D476" s="38"/>
      <c r="E476" s="38"/>
      <c r="F476" s="38"/>
      <c r="G476" s="38"/>
      <c r="H476" s="38"/>
      <c r="I476" s="38"/>
      <c r="J476" s="38"/>
      <c r="K476" s="38"/>
      <c r="L476" s="38"/>
      <c r="M476" s="38"/>
      <c r="N476" s="38"/>
      <c r="O476" s="38"/>
      <c r="P476" s="38"/>
      <c r="Q476" s="38"/>
      <c r="R476" s="38"/>
      <c r="S476" s="38"/>
      <c r="T476" s="38"/>
      <c r="U476" s="38"/>
      <c r="V476" s="38"/>
      <c r="W476" s="38"/>
      <c r="X476" s="38"/>
      <c r="Y476" s="38"/>
      <c r="Z476" s="38"/>
    </row>
    <row r="477" spans="1:26" ht="12.75" customHeight="1">
      <c r="A477" s="38"/>
      <c r="B477" s="38"/>
      <c r="C477" s="38"/>
      <c r="D477" s="38"/>
      <c r="E477" s="38"/>
      <c r="F477" s="38"/>
      <c r="G477" s="38"/>
      <c r="H477" s="38"/>
      <c r="I477" s="38"/>
      <c r="J477" s="38"/>
      <c r="K477" s="38"/>
      <c r="L477" s="38"/>
      <c r="M477" s="38"/>
      <c r="N477" s="38"/>
      <c r="O477" s="38"/>
      <c r="P477" s="38"/>
      <c r="Q477" s="38"/>
      <c r="R477" s="38"/>
      <c r="S477" s="38"/>
      <c r="T477" s="38"/>
      <c r="U477" s="38"/>
      <c r="V477" s="38"/>
      <c r="W477" s="38"/>
      <c r="X477" s="38"/>
      <c r="Y477" s="38"/>
      <c r="Z477" s="38"/>
    </row>
    <row r="478" spans="1:26" ht="12.75" customHeight="1">
      <c r="A478" s="38"/>
      <c r="B478" s="38"/>
      <c r="C478" s="38"/>
      <c r="D478" s="38"/>
      <c r="E478" s="38"/>
      <c r="F478" s="38"/>
      <c r="G478" s="38"/>
      <c r="H478" s="38"/>
      <c r="I478" s="38"/>
      <c r="J478" s="38"/>
      <c r="K478" s="38"/>
      <c r="L478" s="38"/>
      <c r="M478" s="38"/>
      <c r="N478" s="38"/>
      <c r="O478" s="38"/>
      <c r="P478" s="38"/>
      <c r="Q478" s="38"/>
      <c r="R478" s="38"/>
      <c r="S478" s="38"/>
      <c r="T478" s="38"/>
      <c r="U478" s="38"/>
      <c r="V478" s="38"/>
      <c r="W478" s="38"/>
      <c r="X478" s="38"/>
      <c r="Y478" s="38"/>
      <c r="Z478" s="38"/>
    </row>
    <row r="479" spans="1:26" ht="12.75" customHeight="1">
      <c r="A479" s="38"/>
      <c r="B479" s="38"/>
      <c r="C479" s="38"/>
      <c r="D479" s="38"/>
      <c r="E479" s="38"/>
      <c r="F479" s="38"/>
      <c r="G479" s="38"/>
      <c r="H479" s="38"/>
      <c r="I479" s="38"/>
      <c r="J479" s="38"/>
      <c r="K479" s="38"/>
      <c r="L479" s="38"/>
      <c r="M479" s="38"/>
      <c r="N479" s="38"/>
      <c r="O479" s="38"/>
      <c r="P479" s="38"/>
      <c r="Q479" s="38"/>
      <c r="R479" s="38"/>
      <c r="S479" s="38"/>
      <c r="T479" s="38"/>
      <c r="U479" s="38"/>
      <c r="V479" s="38"/>
      <c r="W479" s="38"/>
      <c r="X479" s="38"/>
      <c r="Y479" s="38"/>
      <c r="Z479" s="38"/>
    </row>
    <row r="480" spans="1:26" ht="12.75" customHeight="1">
      <c r="A480" s="38"/>
      <c r="B480" s="38"/>
      <c r="C480" s="38"/>
      <c r="D480" s="38"/>
      <c r="E480" s="38"/>
      <c r="F480" s="38"/>
      <c r="G480" s="38"/>
      <c r="H480" s="38"/>
      <c r="I480" s="38"/>
      <c r="J480" s="38"/>
      <c r="K480" s="38"/>
      <c r="L480" s="38"/>
      <c r="M480" s="38"/>
      <c r="N480" s="38"/>
      <c r="O480" s="38"/>
      <c r="P480" s="38"/>
      <c r="Q480" s="38"/>
      <c r="R480" s="38"/>
      <c r="S480" s="38"/>
      <c r="T480" s="38"/>
      <c r="U480" s="38"/>
      <c r="V480" s="38"/>
      <c r="W480" s="38"/>
      <c r="X480" s="38"/>
      <c r="Y480" s="38"/>
      <c r="Z480" s="38"/>
    </row>
    <row r="481" spans="1:26" ht="12.75" customHeight="1">
      <c r="A481" s="38"/>
      <c r="B481" s="38"/>
      <c r="C481" s="38"/>
      <c r="D481" s="38"/>
      <c r="E481" s="38"/>
      <c r="F481" s="38"/>
      <c r="G481" s="38"/>
      <c r="H481" s="38"/>
      <c r="I481" s="38"/>
      <c r="J481" s="38"/>
      <c r="K481" s="38"/>
      <c r="L481" s="38"/>
      <c r="M481" s="38"/>
      <c r="N481" s="38"/>
      <c r="O481" s="38"/>
      <c r="P481" s="38"/>
      <c r="Q481" s="38"/>
      <c r="R481" s="38"/>
      <c r="S481" s="38"/>
      <c r="T481" s="38"/>
      <c r="U481" s="38"/>
      <c r="V481" s="38"/>
      <c r="W481" s="38"/>
      <c r="X481" s="38"/>
      <c r="Y481" s="38"/>
      <c r="Z481" s="38"/>
    </row>
    <row r="482" spans="1:26" ht="12.75" customHeight="1">
      <c r="A482" s="38"/>
      <c r="B482" s="38"/>
      <c r="C482" s="38"/>
      <c r="D482" s="38"/>
      <c r="E482" s="38"/>
      <c r="F482" s="38"/>
      <c r="G482" s="38"/>
      <c r="H482" s="38"/>
      <c r="I482" s="38"/>
      <c r="J482" s="38"/>
      <c r="K482" s="38"/>
      <c r="L482" s="38"/>
      <c r="M482" s="38"/>
      <c r="N482" s="38"/>
      <c r="O482" s="38"/>
      <c r="P482" s="38"/>
      <c r="Q482" s="38"/>
      <c r="R482" s="38"/>
      <c r="S482" s="38"/>
      <c r="T482" s="38"/>
      <c r="U482" s="38"/>
      <c r="V482" s="38"/>
      <c r="W482" s="38"/>
      <c r="X482" s="38"/>
      <c r="Y482" s="38"/>
      <c r="Z482" s="38"/>
    </row>
    <row r="483" spans="1:26" ht="12.75" customHeight="1">
      <c r="A483" s="38"/>
      <c r="B483" s="38"/>
      <c r="C483" s="38"/>
      <c r="D483" s="38"/>
      <c r="E483" s="38"/>
      <c r="F483" s="38"/>
      <c r="G483" s="38"/>
      <c r="H483" s="38"/>
      <c r="I483" s="38"/>
      <c r="J483" s="38"/>
      <c r="K483" s="38"/>
      <c r="L483" s="38"/>
      <c r="M483" s="38"/>
      <c r="N483" s="38"/>
      <c r="O483" s="38"/>
      <c r="P483" s="38"/>
      <c r="Q483" s="38"/>
      <c r="R483" s="38"/>
      <c r="S483" s="38"/>
      <c r="T483" s="38"/>
      <c r="U483" s="38"/>
      <c r="V483" s="38"/>
      <c r="W483" s="38"/>
      <c r="X483" s="38"/>
      <c r="Y483" s="38"/>
      <c r="Z483" s="38"/>
    </row>
    <row r="484" spans="1:26" ht="12.75" customHeight="1">
      <c r="A484" s="38"/>
      <c r="B484" s="38"/>
      <c r="C484" s="38"/>
      <c r="D484" s="38"/>
      <c r="E484" s="38"/>
      <c r="F484" s="38"/>
      <c r="G484" s="38"/>
      <c r="H484" s="38"/>
      <c r="I484" s="38"/>
      <c r="J484" s="38"/>
      <c r="K484" s="38"/>
      <c r="L484" s="38"/>
      <c r="M484" s="38"/>
      <c r="N484" s="38"/>
      <c r="O484" s="38"/>
      <c r="P484" s="38"/>
      <c r="Q484" s="38"/>
      <c r="R484" s="38"/>
      <c r="S484" s="38"/>
      <c r="T484" s="38"/>
      <c r="U484" s="38"/>
      <c r="V484" s="38"/>
      <c r="W484" s="38"/>
      <c r="X484" s="38"/>
      <c r="Y484" s="38"/>
      <c r="Z484" s="38"/>
    </row>
    <row r="485" spans="1:26" ht="12.75" customHeight="1">
      <c r="A485" s="38"/>
      <c r="B485" s="38"/>
      <c r="C485" s="38"/>
      <c r="D485" s="38"/>
      <c r="E485" s="38"/>
      <c r="F485" s="38"/>
      <c r="G485" s="38"/>
      <c r="H485" s="38"/>
      <c r="I485" s="38"/>
      <c r="J485" s="38"/>
      <c r="K485" s="38"/>
      <c r="L485" s="38"/>
      <c r="M485" s="38"/>
      <c r="N485" s="38"/>
      <c r="O485" s="38"/>
      <c r="P485" s="38"/>
      <c r="Q485" s="38"/>
      <c r="R485" s="38"/>
      <c r="S485" s="38"/>
      <c r="T485" s="38"/>
      <c r="U485" s="38"/>
      <c r="V485" s="38"/>
      <c r="W485" s="38"/>
      <c r="X485" s="38"/>
      <c r="Y485" s="38"/>
      <c r="Z485" s="38"/>
    </row>
    <row r="486" spans="1:26" ht="12.75" customHeight="1">
      <c r="A486" s="38"/>
      <c r="B486" s="38"/>
      <c r="C486" s="38"/>
      <c r="D486" s="38"/>
      <c r="E486" s="38"/>
      <c r="F486" s="38"/>
      <c r="G486" s="38"/>
      <c r="H486" s="38"/>
      <c r="I486" s="38"/>
      <c r="J486" s="38"/>
      <c r="K486" s="38"/>
      <c r="L486" s="38"/>
      <c r="M486" s="38"/>
      <c r="N486" s="38"/>
      <c r="O486" s="38"/>
      <c r="P486" s="38"/>
      <c r="Q486" s="38"/>
      <c r="R486" s="38"/>
      <c r="S486" s="38"/>
      <c r="T486" s="38"/>
      <c r="U486" s="38"/>
      <c r="V486" s="38"/>
      <c r="W486" s="38"/>
      <c r="X486" s="38"/>
      <c r="Y486" s="38"/>
      <c r="Z486" s="38"/>
    </row>
    <row r="487" spans="1:26" ht="12.75" customHeight="1">
      <c r="A487" s="38"/>
      <c r="B487" s="38"/>
      <c r="C487" s="38"/>
      <c r="D487" s="38"/>
      <c r="E487" s="38"/>
      <c r="F487" s="38"/>
      <c r="G487" s="38"/>
      <c r="H487" s="38"/>
      <c r="I487" s="38"/>
      <c r="J487" s="38"/>
      <c r="K487" s="38"/>
      <c r="L487" s="38"/>
      <c r="M487" s="38"/>
      <c r="N487" s="38"/>
      <c r="O487" s="38"/>
      <c r="P487" s="38"/>
      <c r="Q487" s="38"/>
      <c r="R487" s="38"/>
      <c r="S487" s="38"/>
      <c r="T487" s="38"/>
      <c r="U487" s="38"/>
      <c r="V487" s="38"/>
      <c r="W487" s="38"/>
      <c r="X487" s="38"/>
      <c r="Y487" s="38"/>
      <c r="Z487" s="38"/>
    </row>
    <row r="488" spans="1:26" ht="12.75" customHeight="1">
      <c r="A488" s="38"/>
      <c r="B488" s="38"/>
      <c r="C488" s="38"/>
      <c r="D488" s="38"/>
      <c r="E488" s="38"/>
      <c r="F488" s="38"/>
      <c r="G488" s="38"/>
      <c r="H488" s="38"/>
      <c r="I488" s="38"/>
      <c r="J488" s="38"/>
      <c r="K488" s="38"/>
      <c r="L488" s="38"/>
      <c r="M488" s="38"/>
      <c r="N488" s="38"/>
      <c r="O488" s="38"/>
      <c r="P488" s="38"/>
      <c r="Q488" s="38"/>
      <c r="R488" s="38"/>
      <c r="S488" s="38"/>
      <c r="T488" s="38"/>
      <c r="U488" s="38"/>
      <c r="V488" s="38"/>
      <c r="W488" s="38"/>
      <c r="X488" s="38"/>
      <c r="Y488" s="38"/>
      <c r="Z488" s="38"/>
    </row>
    <row r="489" spans="1:26" ht="12.75" customHeight="1">
      <c r="A489" s="38"/>
      <c r="B489" s="38"/>
      <c r="C489" s="38"/>
      <c r="D489" s="38"/>
      <c r="E489" s="38"/>
      <c r="F489" s="38"/>
      <c r="G489" s="38"/>
      <c r="H489" s="38"/>
      <c r="I489" s="38"/>
      <c r="J489" s="38"/>
      <c r="K489" s="38"/>
      <c r="L489" s="38"/>
      <c r="M489" s="38"/>
      <c r="N489" s="38"/>
      <c r="O489" s="38"/>
      <c r="P489" s="38"/>
      <c r="Q489" s="38"/>
      <c r="R489" s="38"/>
      <c r="S489" s="38"/>
      <c r="T489" s="38"/>
      <c r="U489" s="38"/>
      <c r="V489" s="38"/>
      <c r="W489" s="38"/>
      <c r="X489" s="38"/>
      <c r="Y489" s="38"/>
      <c r="Z489" s="38"/>
    </row>
    <row r="490" spans="1:26" ht="12.75" customHeight="1">
      <c r="A490" s="38"/>
      <c r="B490" s="38"/>
      <c r="C490" s="38"/>
      <c r="D490" s="38"/>
      <c r="E490" s="38"/>
      <c r="F490" s="38"/>
      <c r="G490" s="38"/>
      <c r="H490" s="38"/>
      <c r="I490" s="38"/>
      <c r="J490" s="38"/>
      <c r="K490" s="38"/>
      <c r="L490" s="38"/>
      <c r="M490" s="38"/>
      <c r="N490" s="38"/>
      <c r="O490" s="38"/>
      <c r="P490" s="38"/>
      <c r="Q490" s="38"/>
      <c r="R490" s="38"/>
      <c r="S490" s="38"/>
      <c r="T490" s="38"/>
      <c r="U490" s="38"/>
      <c r="V490" s="38"/>
      <c r="W490" s="38"/>
      <c r="X490" s="38"/>
      <c r="Y490" s="38"/>
      <c r="Z490" s="38"/>
    </row>
    <row r="491" spans="1:26" ht="12.75" customHeight="1">
      <c r="A491" s="38"/>
      <c r="B491" s="38"/>
      <c r="C491" s="38"/>
      <c r="D491" s="38"/>
      <c r="E491" s="38"/>
      <c r="F491" s="38"/>
      <c r="G491" s="38"/>
      <c r="H491" s="38"/>
      <c r="I491" s="38"/>
      <c r="J491" s="38"/>
      <c r="K491" s="38"/>
      <c r="L491" s="38"/>
      <c r="M491" s="38"/>
      <c r="N491" s="38"/>
      <c r="O491" s="38"/>
      <c r="P491" s="38"/>
      <c r="Q491" s="38"/>
      <c r="R491" s="38"/>
      <c r="S491" s="38"/>
      <c r="T491" s="38"/>
      <c r="U491" s="38"/>
      <c r="V491" s="38"/>
      <c r="W491" s="38"/>
      <c r="X491" s="38"/>
      <c r="Y491" s="38"/>
      <c r="Z491" s="38"/>
    </row>
    <row r="492" spans="1:26" ht="12.75" customHeight="1">
      <c r="A492" s="38"/>
      <c r="B492" s="38"/>
      <c r="C492" s="38"/>
      <c r="D492" s="38"/>
      <c r="E492" s="38"/>
      <c r="F492" s="38"/>
      <c r="G492" s="38"/>
      <c r="H492" s="38"/>
      <c r="I492" s="38"/>
      <c r="J492" s="38"/>
      <c r="K492" s="38"/>
      <c r="L492" s="38"/>
      <c r="M492" s="38"/>
      <c r="N492" s="38"/>
      <c r="O492" s="38"/>
      <c r="P492" s="38"/>
      <c r="Q492" s="38"/>
      <c r="R492" s="38"/>
      <c r="S492" s="38"/>
      <c r="T492" s="38"/>
      <c r="U492" s="38"/>
      <c r="V492" s="38"/>
      <c r="W492" s="38"/>
      <c r="X492" s="38"/>
      <c r="Y492" s="38"/>
      <c r="Z492" s="38"/>
    </row>
    <row r="493" spans="1:26" ht="12.75" customHeight="1">
      <c r="A493" s="38"/>
      <c r="B493" s="38"/>
      <c r="C493" s="38"/>
      <c r="D493" s="38"/>
      <c r="E493" s="38"/>
      <c r="F493" s="38"/>
      <c r="G493" s="38"/>
      <c r="H493" s="38"/>
      <c r="I493" s="38"/>
      <c r="J493" s="38"/>
      <c r="K493" s="38"/>
      <c r="L493" s="38"/>
      <c r="M493" s="38"/>
      <c r="N493" s="38"/>
      <c r="O493" s="38"/>
      <c r="P493" s="38"/>
      <c r="Q493" s="38"/>
      <c r="R493" s="38"/>
      <c r="S493" s="38"/>
      <c r="T493" s="38"/>
      <c r="U493" s="38"/>
      <c r="V493" s="38"/>
      <c r="W493" s="38"/>
      <c r="X493" s="38"/>
      <c r="Y493" s="38"/>
      <c r="Z493" s="38"/>
    </row>
    <row r="494" spans="1:26" ht="12.75" customHeight="1">
      <c r="A494" s="38"/>
      <c r="B494" s="38"/>
      <c r="C494" s="38"/>
      <c r="D494" s="38"/>
      <c r="E494" s="38"/>
      <c r="F494" s="38"/>
      <c r="G494" s="38"/>
      <c r="H494" s="38"/>
      <c r="I494" s="38"/>
      <c r="J494" s="38"/>
      <c r="K494" s="38"/>
      <c r="L494" s="38"/>
      <c r="M494" s="38"/>
      <c r="N494" s="38"/>
      <c r="O494" s="38"/>
      <c r="P494" s="38"/>
      <c r="Q494" s="38"/>
      <c r="R494" s="38"/>
      <c r="S494" s="38"/>
      <c r="T494" s="38"/>
      <c r="U494" s="38"/>
      <c r="V494" s="38"/>
      <c r="W494" s="38"/>
      <c r="X494" s="38"/>
      <c r="Y494" s="38"/>
      <c r="Z494" s="38"/>
    </row>
    <row r="495" spans="1:26" ht="12.75" customHeight="1">
      <c r="A495" s="38"/>
      <c r="B495" s="38"/>
      <c r="C495" s="38"/>
      <c r="D495" s="38"/>
      <c r="E495" s="38"/>
      <c r="F495" s="38"/>
      <c r="G495" s="38"/>
      <c r="H495" s="38"/>
      <c r="I495" s="38"/>
      <c r="J495" s="38"/>
      <c r="K495" s="38"/>
      <c r="L495" s="38"/>
      <c r="M495" s="38"/>
      <c r="N495" s="38"/>
      <c r="O495" s="38"/>
      <c r="P495" s="38"/>
      <c r="Q495" s="38"/>
      <c r="R495" s="38"/>
      <c r="S495" s="38"/>
      <c r="T495" s="38"/>
      <c r="U495" s="38"/>
      <c r="V495" s="38"/>
      <c r="W495" s="38"/>
      <c r="X495" s="38"/>
      <c r="Y495" s="38"/>
      <c r="Z495" s="38"/>
    </row>
    <row r="496" spans="1:26" ht="12.75" customHeight="1">
      <c r="A496" s="38"/>
      <c r="B496" s="38"/>
      <c r="C496" s="38"/>
      <c r="D496" s="38"/>
      <c r="E496" s="38"/>
      <c r="F496" s="38"/>
      <c r="G496" s="38"/>
      <c r="H496" s="38"/>
      <c r="I496" s="38"/>
      <c r="J496" s="38"/>
      <c r="K496" s="38"/>
      <c r="L496" s="38"/>
      <c r="M496" s="38"/>
      <c r="N496" s="38"/>
      <c r="O496" s="38"/>
      <c r="P496" s="38"/>
      <c r="Q496" s="38"/>
      <c r="R496" s="38"/>
      <c r="S496" s="38"/>
      <c r="T496" s="38"/>
      <c r="U496" s="38"/>
      <c r="V496" s="38"/>
      <c r="W496" s="38"/>
      <c r="X496" s="38"/>
      <c r="Y496" s="38"/>
      <c r="Z496" s="38"/>
    </row>
    <row r="497" spans="1:26" ht="12.75" customHeight="1">
      <c r="A497" s="38"/>
      <c r="B497" s="38"/>
      <c r="C497" s="38"/>
      <c r="D497" s="38"/>
      <c r="E497" s="38"/>
      <c r="F497" s="38"/>
      <c r="G497" s="38"/>
      <c r="H497" s="38"/>
      <c r="I497" s="38"/>
      <c r="J497" s="38"/>
      <c r="K497" s="38"/>
      <c r="L497" s="38"/>
      <c r="M497" s="38"/>
      <c r="N497" s="38"/>
      <c r="O497" s="38"/>
      <c r="P497" s="38"/>
      <c r="Q497" s="38"/>
      <c r="R497" s="38"/>
      <c r="S497" s="38"/>
      <c r="T497" s="38"/>
      <c r="U497" s="38"/>
      <c r="V497" s="38"/>
      <c r="W497" s="38"/>
      <c r="X497" s="38"/>
      <c r="Y497" s="38"/>
      <c r="Z497" s="38"/>
    </row>
    <row r="498" spans="1:26" ht="12.75" customHeight="1">
      <c r="A498" s="38"/>
      <c r="B498" s="38"/>
      <c r="C498" s="38"/>
      <c r="D498" s="38"/>
      <c r="E498" s="38"/>
      <c r="F498" s="38"/>
      <c r="G498" s="38"/>
      <c r="H498" s="38"/>
      <c r="I498" s="38"/>
      <c r="J498" s="38"/>
      <c r="K498" s="38"/>
      <c r="L498" s="38"/>
      <c r="M498" s="38"/>
      <c r="N498" s="38"/>
      <c r="O498" s="38"/>
      <c r="P498" s="38"/>
      <c r="Q498" s="38"/>
      <c r="R498" s="38"/>
      <c r="S498" s="38"/>
      <c r="T498" s="38"/>
      <c r="U498" s="38"/>
      <c r="V498" s="38"/>
      <c r="W498" s="38"/>
      <c r="X498" s="38"/>
      <c r="Y498" s="38"/>
      <c r="Z498" s="38"/>
    </row>
    <row r="499" spans="1:26" ht="12.75" customHeight="1">
      <c r="A499" s="38"/>
      <c r="B499" s="38"/>
      <c r="C499" s="38"/>
      <c r="D499" s="38"/>
      <c r="E499" s="38"/>
      <c r="F499" s="38"/>
      <c r="G499" s="38"/>
      <c r="H499" s="38"/>
      <c r="I499" s="38"/>
      <c r="J499" s="38"/>
      <c r="K499" s="38"/>
      <c r="L499" s="38"/>
      <c r="M499" s="38"/>
      <c r="N499" s="38"/>
      <c r="O499" s="38"/>
      <c r="P499" s="38"/>
      <c r="Q499" s="38"/>
      <c r="R499" s="38"/>
      <c r="S499" s="38"/>
      <c r="T499" s="38"/>
      <c r="U499" s="38"/>
      <c r="V499" s="38"/>
      <c r="W499" s="38"/>
      <c r="X499" s="38"/>
      <c r="Y499" s="38"/>
      <c r="Z499" s="38"/>
    </row>
    <row r="500" spans="1:26" ht="12.75" customHeight="1">
      <c r="A500" s="38"/>
      <c r="B500" s="38"/>
      <c r="C500" s="38"/>
      <c r="D500" s="38"/>
      <c r="E500" s="38"/>
      <c r="F500" s="38"/>
      <c r="G500" s="38"/>
      <c r="H500" s="38"/>
      <c r="I500" s="38"/>
      <c r="J500" s="38"/>
      <c r="K500" s="38"/>
      <c r="L500" s="38"/>
      <c r="M500" s="38"/>
      <c r="N500" s="38"/>
      <c r="O500" s="38"/>
      <c r="P500" s="38"/>
      <c r="Q500" s="38"/>
      <c r="R500" s="38"/>
      <c r="S500" s="38"/>
      <c r="T500" s="38"/>
      <c r="U500" s="38"/>
      <c r="V500" s="38"/>
      <c r="W500" s="38"/>
      <c r="X500" s="38"/>
      <c r="Y500" s="38"/>
      <c r="Z500" s="38"/>
    </row>
    <row r="501" spans="1:26" ht="12.75" customHeight="1">
      <c r="A501" s="38"/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L501" s="38"/>
      <c r="M501" s="38"/>
      <c r="N501" s="38"/>
      <c r="O501" s="38"/>
      <c r="P501" s="38"/>
      <c r="Q501" s="38"/>
      <c r="R501" s="38"/>
      <c r="S501" s="38"/>
      <c r="T501" s="38"/>
      <c r="U501" s="38"/>
      <c r="V501" s="38"/>
      <c r="W501" s="38"/>
      <c r="X501" s="38"/>
      <c r="Y501" s="38"/>
      <c r="Z501" s="38"/>
    </row>
    <row r="502" spans="1:26" ht="12.75" customHeight="1">
      <c r="A502" s="38"/>
      <c r="B502" s="38"/>
      <c r="C502" s="38"/>
      <c r="D502" s="38"/>
      <c r="E502" s="38"/>
      <c r="F502" s="38"/>
      <c r="G502" s="38"/>
      <c r="H502" s="38"/>
      <c r="I502" s="38"/>
      <c r="J502" s="38"/>
      <c r="K502" s="38"/>
      <c r="L502" s="38"/>
      <c r="M502" s="38"/>
      <c r="N502" s="38"/>
      <c r="O502" s="38"/>
      <c r="P502" s="38"/>
      <c r="Q502" s="38"/>
      <c r="R502" s="38"/>
      <c r="S502" s="38"/>
      <c r="T502" s="38"/>
      <c r="U502" s="38"/>
      <c r="V502" s="38"/>
      <c r="W502" s="38"/>
      <c r="X502" s="38"/>
      <c r="Y502" s="38"/>
      <c r="Z502" s="38"/>
    </row>
    <row r="503" spans="1:26" ht="12.75" customHeight="1">
      <c r="A503" s="38"/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38"/>
      <c r="M503" s="38"/>
      <c r="N503" s="38"/>
      <c r="O503" s="38"/>
      <c r="P503" s="38"/>
      <c r="Q503" s="38"/>
      <c r="R503" s="38"/>
      <c r="S503" s="38"/>
      <c r="T503" s="38"/>
      <c r="U503" s="38"/>
      <c r="V503" s="38"/>
      <c r="W503" s="38"/>
      <c r="X503" s="38"/>
      <c r="Y503" s="38"/>
      <c r="Z503" s="38"/>
    </row>
    <row r="504" spans="1:26" ht="12.75" customHeight="1">
      <c r="A504" s="38"/>
      <c r="B504" s="38"/>
      <c r="C504" s="38"/>
      <c r="D504" s="38"/>
      <c r="E504" s="38"/>
      <c r="F504" s="38"/>
      <c r="G504" s="38"/>
      <c r="H504" s="38"/>
      <c r="I504" s="38"/>
      <c r="J504" s="38"/>
      <c r="K504" s="38"/>
      <c r="L504" s="38"/>
      <c r="M504" s="38"/>
      <c r="N504" s="38"/>
      <c r="O504" s="38"/>
      <c r="P504" s="38"/>
      <c r="Q504" s="38"/>
      <c r="R504" s="38"/>
      <c r="S504" s="38"/>
      <c r="T504" s="38"/>
      <c r="U504" s="38"/>
      <c r="V504" s="38"/>
      <c r="W504" s="38"/>
      <c r="X504" s="38"/>
      <c r="Y504" s="38"/>
      <c r="Z504" s="38"/>
    </row>
    <row r="505" spans="1:26" ht="12.75" customHeight="1">
      <c r="A505" s="38"/>
      <c r="B505" s="38"/>
      <c r="C505" s="38"/>
      <c r="D505" s="38"/>
      <c r="E505" s="38"/>
      <c r="F505" s="38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</row>
    <row r="506" spans="1:26" ht="12.75" customHeight="1">
      <c r="A506" s="38"/>
      <c r="B506" s="38"/>
      <c r="C506" s="38"/>
      <c r="D506" s="38"/>
      <c r="E506" s="38"/>
      <c r="F506" s="38"/>
      <c r="G506" s="38"/>
      <c r="H506" s="38"/>
      <c r="I506" s="38"/>
      <c r="J506" s="38"/>
      <c r="K506" s="38"/>
      <c r="L506" s="38"/>
      <c r="M506" s="38"/>
      <c r="N506" s="38"/>
      <c r="O506" s="38"/>
      <c r="P506" s="38"/>
      <c r="Q506" s="38"/>
      <c r="R506" s="38"/>
      <c r="S506" s="38"/>
      <c r="T506" s="38"/>
      <c r="U506" s="38"/>
      <c r="V506" s="38"/>
      <c r="W506" s="38"/>
      <c r="X506" s="38"/>
      <c r="Y506" s="38"/>
      <c r="Z506" s="38"/>
    </row>
    <row r="507" spans="1:26" ht="12.75" customHeight="1">
      <c r="A507" s="38"/>
      <c r="B507" s="38"/>
      <c r="C507" s="38"/>
      <c r="D507" s="38"/>
      <c r="E507" s="38"/>
      <c r="F507" s="38"/>
      <c r="G507" s="38"/>
      <c r="H507" s="38"/>
      <c r="I507" s="38"/>
      <c r="J507" s="38"/>
      <c r="K507" s="38"/>
      <c r="L507" s="38"/>
      <c r="M507" s="38"/>
      <c r="N507" s="38"/>
      <c r="O507" s="38"/>
      <c r="P507" s="38"/>
      <c r="Q507" s="38"/>
      <c r="R507" s="38"/>
      <c r="S507" s="38"/>
      <c r="T507" s="38"/>
      <c r="U507" s="38"/>
      <c r="V507" s="38"/>
      <c r="W507" s="38"/>
      <c r="X507" s="38"/>
      <c r="Y507" s="38"/>
      <c r="Z507" s="38"/>
    </row>
    <row r="508" spans="1:26" ht="12.75" customHeight="1">
      <c r="A508" s="38"/>
      <c r="B508" s="38"/>
      <c r="C508" s="38"/>
      <c r="D508" s="38"/>
      <c r="E508" s="38"/>
      <c r="F508" s="38"/>
      <c r="G508" s="38"/>
      <c r="H508" s="38"/>
      <c r="I508" s="38"/>
      <c r="J508" s="38"/>
      <c r="K508" s="38"/>
      <c r="L508" s="38"/>
      <c r="M508" s="38"/>
      <c r="N508" s="38"/>
      <c r="O508" s="38"/>
      <c r="P508" s="38"/>
      <c r="Q508" s="38"/>
      <c r="R508" s="38"/>
      <c r="S508" s="38"/>
      <c r="T508" s="38"/>
      <c r="U508" s="38"/>
      <c r="V508" s="38"/>
      <c r="W508" s="38"/>
      <c r="X508" s="38"/>
      <c r="Y508" s="38"/>
      <c r="Z508" s="38"/>
    </row>
    <row r="509" spans="1:26" ht="12.75" customHeight="1">
      <c r="A509" s="38"/>
      <c r="B509" s="38"/>
      <c r="C509" s="38"/>
      <c r="D509" s="38"/>
      <c r="E509" s="38"/>
      <c r="F509" s="38"/>
      <c r="G509" s="38"/>
      <c r="H509" s="38"/>
      <c r="I509" s="38"/>
      <c r="J509" s="38"/>
      <c r="K509" s="38"/>
      <c r="L509" s="38"/>
      <c r="M509" s="38"/>
      <c r="N509" s="38"/>
      <c r="O509" s="38"/>
      <c r="P509" s="38"/>
      <c r="Q509" s="38"/>
      <c r="R509" s="38"/>
      <c r="S509" s="38"/>
      <c r="T509" s="38"/>
      <c r="U509" s="38"/>
      <c r="V509" s="38"/>
      <c r="W509" s="38"/>
      <c r="X509" s="38"/>
      <c r="Y509" s="38"/>
      <c r="Z509" s="38"/>
    </row>
    <row r="510" spans="1:26" ht="12.75" customHeight="1">
      <c r="A510" s="38"/>
      <c r="B510" s="38"/>
      <c r="C510" s="38"/>
      <c r="D510" s="38"/>
      <c r="E510" s="38"/>
      <c r="F510" s="38"/>
      <c r="G510" s="38"/>
      <c r="H510" s="38"/>
      <c r="I510" s="38"/>
      <c r="J510" s="38"/>
      <c r="K510" s="38"/>
      <c r="L510" s="38"/>
      <c r="M510" s="38"/>
      <c r="N510" s="38"/>
      <c r="O510" s="38"/>
      <c r="P510" s="38"/>
      <c r="Q510" s="38"/>
      <c r="R510" s="38"/>
      <c r="S510" s="38"/>
      <c r="T510" s="38"/>
      <c r="U510" s="38"/>
      <c r="V510" s="38"/>
      <c r="W510" s="38"/>
      <c r="X510" s="38"/>
      <c r="Y510" s="38"/>
      <c r="Z510" s="38"/>
    </row>
    <row r="511" spans="1:26" ht="12.75" customHeight="1">
      <c r="A511" s="38"/>
      <c r="B511" s="38"/>
      <c r="C511" s="38"/>
      <c r="D511" s="38"/>
      <c r="E511" s="38"/>
      <c r="F511" s="38"/>
      <c r="G511" s="38"/>
      <c r="H511" s="38"/>
      <c r="I511" s="38"/>
      <c r="J511" s="38"/>
      <c r="K511" s="38"/>
      <c r="L511" s="38"/>
      <c r="M511" s="38"/>
      <c r="N511" s="38"/>
      <c r="O511" s="38"/>
      <c r="P511" s="38"/>
      <c r="Q511" s="38"/>
      <c r="R511" s="38"/>
      <c r="S511" s="38"/>
      <c r="T511" s="38"/>
      <c r="U511" s="38"/>
      <c r="V511" s="38"/>
      <c r="W511" s="38"/>
      <c r="X511" s="38"/>
      <c r="Y511" s="38"/>
      <c r="Z511" s="38"/>
    </row>
    <row r="512" spans="1:26" ht="12.75" customHeight="1">
      <c r="A512" s="38"/>
      <c r="B512" s="38"/>
      <c r="C512" s="38"/>
      <c r="D512" s="38"/>
      <c r="E512" s="38"/>
      <c r="F512" s="38"/>
      <c r="G512" s="38"/>
      <c r="H512" s="38"/>
      <c r="I512" s="38"/>
      <c r="J512" s="38"/>
      <c r="K512" s="38"/>
      <c r="L512" s="38"/>
      <c r="M512" s="38"/>
      <c r="N512" s="38"/>
      <c r="O512" s="38"/>
      <c r="P512" s="38"/>
      <c r="Q512" s="38"/>
      <c r="R512" s="38"/>
      <c r="S512" s="38"/>
      <c r="T512" s="38"/>
      <c r="U512" s="38"/>
      <c r="V512" s="38"/>
      <c r="W512" s="38"/>
      <c r="X512" s="38"/>
      <c r="Y512" s="38"/>
      <c r="Z512" s="38"/>
    </row>
    <row r="513" spans="1:26" ht="12.75" customHeight="1">
      <c r="A513" s="38"/>
      <c r="B513" s="38"/>
      <c r="C513" s="38"/>
      <c r="D513" s="38"/>
      <c r="E513" s="38"/>
      <c r="F513" s="38"/>
      <c r="G513" s="38"/>
      <c r="H513" s="38"/>
      <c r="I513" s="38"/>
      <c r="J513" s="38"/>
      <c r="K513" s="38"/>
      <c r="L513" s="38"/>
      <c r="M513" s="38"/>
      <c r="N513" s="38"/>
      <c r="O513" s="38"/>
      <c r="P513" s="38"/>
      <c r="Q513" s="38"/>
      <c r="R513" s="38"/>
      <c r="S513" s="38"/>
      <c r="T513" s="38"/>
      <c r="U513" s="38"/>
      <c r="V513" s="38"/>
      <c r="W513" s="38"/>
      <c r="X513" s="38"/>
      <c r="Y513" s="38"/>
      <c r="Z513" s="38"/>
    </row>
    <row r="514" spans="1:26" ht="12.75" customHeight="1">
      <c r="A514" s="38"/>
      <c r="B514" s="38"/>
      <c r="C514" s="38"/>
      <c r="D514" s="38"/>
      <c r="E514" s="38"/>
      <c r="F514" s="38"/>
      <c r="G514" s="38"/>
      <c r="H514" s="38"/>
      <c r="I514" s="38"/>
      <c r="J514" s="38"/>
      <c r="K514" s="38"/>
      <c r="L514" s="38"/>
      <c r="M514" s="38"/>
      <c r="N514" s="38"/>
      <c r="O514" s="38"/>
      <c r="P514" s="38"/>
      <c r="Q514" s="38"/>
      <c r="R514" s="38"/>
      <c r="S514" s="38"/>
      <c r="T514" s="38"/>
      <c r="U514" s="38"/>
      <c r="V514" s="38"/>
      <c r="W514" s="38"/>
      <c r="X514" s="38"/>
      <c r="Y514" s="38"/>
      <c r="Z514" s="38"/>
    </row>
    <row r="515" spans="1:26" ht="12.75" customHeight="1">
      <c r="A515" s="38"/>
      <c r="B515" s="38"/>
      <c r="C515" s="38"/>
      <c r="D515" s="38"/>
      <c r="E515" s="38"/>
      <c r="F515" s="38"/>
      <c r="G515" s="38"/>
      <c r="H515" s="38"/>
      <c r="I515" s="38"/>
      <c r="J515" s="38"/>
      <c r="K515" s="38"/>
      <c r="L515" s="38"/>
      <c r="M515" s="38"/>
      <c r="N515" s="38"/>
      <c r="O515" s="38"/>
      <c r="P515" s="38"/>
      <c r="Q515" s="38"/>
      <c r="R515" s="38"/>
      <c r="S515" s="38"/>
      <c r="T515" s="38"/>
      <c r="U515" s="38"/>
      <c r="V515" s="38"/>
      <c r="W515" s="38"/>
      <c r="X515" s="38"/>
      <c r="Y515" s="38"/>
      <c r="Z515" s="38"/>
    </row>
    <row r="516" spans="1:26" ht="12.75" customHeight="1">
      <c r="A516" s="38"/>
      <c r="B516" s="38"/>
      <c r="C516" s="38"/>
      <c r="D516" s="38"/>
      <c r="E516" s="38"/>
      <c r="F516" s="38"/>
      <c r="G516" s="38"/>
      <c r="H516" s="38"/>
      <c r="I516" s="38"/>
      <c r="J516" s="38"/>
      <c r="K516" s="38"/>
      <c r="L516" s="38"/>
      <c r="M516" s="38"/>
      <c r="N516" s="38"/>
      <c r="O516" s="38"/>
      <c r="P516" s="38"/>
      <c r="Q516" s="38"/>
      <c r="R516" s="38"/>
      <c r="S516" s="38"/>
      <c r="T516" s="38"/>
      <c r="U516" s="38"/>
      <c r="V516" s="38"/>
      <c r="W516" s="38"/>
      <c r="X516" s="38"/>
      <c r="Y516" s="38"/>
      <c r="Z516" s="38"/>
    </row>
    <row r="517" spans="1:26" ht="12.75" customHeight="1">
      <c r="A517" s="38"/>
      <c r="B517" s="38"/>
      <c r="C517" s="38"/>
      <c r="D517" s="38"/>
      <c r="E517" s="38"/>
      <c r="F517" s="38"/>
      <c r="G517" s="38"/>
      <c r="H517" s="38"/>
      <c r="I517" s="38"/>
      <c r="J517" s="38"/>
      <c r="K517" s="38"/>
      <c r="L517" s="38"/>
      <c r="M517" s="38"/>
      <c r="N517" s="38"/>
      <c r="O517" s="38"/>
      <c r="P517" s="38"/>
      <c r="Q517" s="38"/>
      <c r="R517" s="38"/>
      <c r="S517" s="38"/>
      <c r="T517" s="38"/>
      <c r="U517" s="38"/>
      <c r="V517" s="38"/>
      <c r="W517" s="38"/>
      <c r="X517" s="38"/>
      <c r="Y517" s="38"/>
      <c r="Z517" s="38"/>
    </row>
    <row r="518" spans="1:26" ht="12.75" customHeight="1">
      <c r="A518" s="38"/>
      <c r="B518" s="38"/>
      <c r="C518" s="38"/>
      <c r="D518" s="38"/>
      <c r="E518" s="38"/>
      <c r="F518" s="38"/>
      <c r="G518" s="38"/>
      <c r="H518" s="38"/>
      <c r="I518" s="38"/>
      <c r="J518" s="38"/>
      <c r="K518" s="38"/>
      <c r="L518" s="38"/>
      <c r="M518" s="38"/>
      <c r="N518" s="38"/>
      <c r="O518" s="38"/>
      <c r="P518" s="38"/>
      <c r="Q518" s="38"/>
      <c r="R518" s="38"/>
      <c r="S518" s="38"/>
      <c r="T518" s="38"/>
      <c r="U518" s="38"/>
      <c r="V518" s="38"/>
      <c r="W518" s="38"/>
      <c r="X518" s="38"/>
      <c r="Y518" s="38"/>
      <c r="Z518" s="38"/>
    </row>
    <row r="519" spans="1:26" ht="12.75" customHeight="1">
      <c r="A519" s="38"/>
      <c r="B519" s="38"/>
      <c r="C519" s="38"/>
      <c r="D519" s="38"/>
      <c r="E519" s="38"/>
      <c r="F519" s="38"/>
      <c r="G519" s="38"/>
      <c r="H519" s="38"/>
      <c r="I519" s="38"/>
      <c r="J519" s="38"/>
      <c r="K519" s="38"/>
      <c r="L519" s="38"/>
      <c r="M519" s="38"/>
      <c r="N519" s="38"/>
      <c r="O519" s="38"/>
      <c r="P519" s="38"/>
      <c r="Q519" s="38"/>
      <c r="R519" s="38"/>
      <c r="S519" s="38"/>
      <c r="T519" s="38"/>
      <c r="U519" s="38"/>
      <c r="V519" s="38"/>
      <c r="W519" s="38"/>
      <c r="X519" s="38"/>
      <c r="Y519" s="38"/>
      <c r="Z519" s="38"/>
    </row>
    <row r="520" spans="1:26" ht="12.75" customHeight="1">
      <c r="A520" s="38"/>
      <c r="B520" s="38"/>
      <c r="C520" s="38"/>
      <c r="D520" s="38"/>
      <c r="E520" s="38"/>
      <c r="F520" s="38"/>
      <c r="G520" s="38"/>
      <c r="H520" s="38"/>
      <c r="I520" s="38"/>
      <c r="J520" s="38"/>
      <c r="K520" s="38"/>
      <c r="L520" s="38"/>
      <c r="M520" s="38"/>
      <c r="N520" s="38"/>
      <c r="O520" s="38"/>
      <c r="P520" s="38"/>
      <c r="Q520" s="38"/>
      <c r="R520" s="38"/>
      <c r="S520" s="38"/>
      <c r="T520" s="38"/>
      <c r="U520" s="38"/>
      <c r="V520" s="38"/>
      <c r="W520" s="38"/>
      <c r="X520" s="38"/>
      <c r="Y520" s="38"/>
      <c r="Z520" s="38"/>
    </row>
    <row r="521" spans="1:26" ht="12.75" customHeight="1">
      <c r="A521" s="38"/>
      <c r="B521" s="38"/>
      <c r="C521" s="38"/>
      <c r="D521" s="38"/>
      <c r="E521" s="38"/>
      <c r="F521" s="38"/>
      <c r="G521" s="38"/>
      <c r="H521" s="38"/>
      <c r="I521" s="38"/>
      <c r="J521" s="38"/>
      <c r="K521" s="38"/>
      <c r="L521" s="38"/>
      <c r="M521" s="38"/>
      <c r="N521" s="38"/>
      <c r="O521" s="38"/>
      <c r="P521" s="38"/>
      <c r="Q521" s="38"/>
      <c r="R521" s="38"/>
      <c r="S521" s="38"/>
      <c r="T521" s="38"/>
      <c r="U521" s="38"/>
      <c r="V521" s="38"/>
      <c r="W521" s="38"/>
      <c r="X521" s="38"/>
      <c r="Y521" s="38"/>
      <c r="Z521" s="38"/>
    </row>
    <row r="522" spans="1:26" ht="12.75" customHeight="1">
      <c r="A522" s="38"/>
      <c r="B522" s="38"/>
      <c r="C522" s="38"/>
      <c r="D522" s="38"/>
      <c r="E522" s="38"/>
      <c r="F522" s="38"/>
      <c r="G522" s="38"/>
      <c r="H522" s="38"/>
      <c r="I522" s="38"/>
      <c r="J522" s="38"/>
      <c r="K522" s="38"/>
      <c r="L522" s="38"/>
      <c r="M522" s="38"/>
      <c r="N522" s="38"/>
      <c r="O522" s="38"/>
      <c r="P522" s="38"/>
      <c r="Q522" s="38"/>
      <c r="R522" s="38"/>
      <c r="S522" s="38"/>
      <c r="T522" s="38"/>
      <c r="U522" s="38"/>
      <c r="V522" s="38"/>
      <c r="W522" s="38"/>
      <c r="X522" s="38"/>
      <c r="Y522" s="38"/>
      <c r="Z522" s="38"/>
    </row>
    <row r="523" spans="1:26" ht="12.75" customHeight="1">
      <c r="A523" s="38"/>
      <c r="B523" s="38"/>
      <c r="C523" s="38"/>
      <c r="D523" s="38"/>
      <c r="E523" s="38"/>
      <c r="F523" s="38"/>
      <c r="G523" s="38"/>
      <c r="H523" s="38"/>
      <c r="I523" s="38"/>
      <c r="J523" s="38"/>
      <c r="K523" s="38"/>
      <c r="L523" s="38"/>
      <c r="M523" s="38"/>
      <c r="N523" s="38"/>
      <c r="O523" s="38"/>
      <c r="P523" s="38"/>
      <c r="Q523" s="38"/>
      <c r="R523" s="38"/>
      <c r="S523" s="38"/>
      <c r="T523" s="38"/>
      <c r="U523" s="38"/>
      <c r="V523" s="38"/>
      <c r="W523" s="38"/>
      <c r="X523" s="38"/>
      <c r="Y523" s="38"/>
      <c r="Z523" s="38"/>
    </row>
    <row r="524" spans="1:26" ht="12.75" customHeight="1">
      <c r="A524" s="38"/>
      <c r="B524" s="38"/>
      <c r="C524" s="38"/>
      <c r="D524" s="38"/>
      <c r="E524" s="38"/>
      <c r="F524" s="38"/>
      <c r="G524" s="38"/>
      <c r="H524" s="38"/>
      <c r="I524" s="38"/>
      <c r="J524" s="38"/>
      <c r="K524" s="38"/>
      <c r="L524" s="38"/>
      <c r="M524" s="38"/>
      <c r="N524" s="38"/>
      <c r="O524" s="38"/>
      <c r="P524" s="38"/>
      <c r="Q524" s="38"/>
      <c r="R524" s="38"/>
      <c r="S524" s="38"/>
      <c r="T524" s="38"/>
      <c r="U524" s="38"/>
      <c r="V524" s="38"/>
      <c r="W524" s="38"/>
      <c r="X524" s="38"/>
      <c r="Y524" s="38"/>
      <c r="Z524" s="38"/>
    </row>
    <row r="525" spans="1:26" ht="12.75" customHeight="1">
      <c r="A525" s="38"/>
      <c r="B525" s="38"/>
      <c r="C525" s="38"/>
      <c r="D525" s="38"/>
      <c r="E525" s="38"/>
      <c r="F525" s="38"/>
      <c r="G525" s="38"/>
      <c r="H525" s="38"/>
      <c r="I525" s="38"/>
      <c r="J525" s="38"/>
      <c r="K525" s="38"/>
      <c r="L525" s="38"/>
      <c r="M525" s="38"/>
      <c r="N525" s="38"/>
      <c r="O525" s="38"/>
      <c r="P525" s="38"/>
      <c r="Q525" s="38"/>
      <c r="R525" s="38"/>
      <c r="S525" s="38"/>
      <c r="T525" s="38"/>
      <c r="U525" s="38"/>
      <c r="V525" s="38"/>
      <c r="W525" s="38"/>
      <c r="X525" s="38"/>
      <c r="Y525" s="38"/>
      <c r="Z525" s="38"/>
    </row>
    <row r="526" spans="1:26" ht="12.75" customHeight="1">
      <c r="A526" s="38"/>
      <c r="B526" s="38"/>
      <c r="C526" s="38"/>
      <c r="D526" s="38"/>
      <c r="E526" s="38"/>
      <c r="F526" s="38"/>
      <c r="G526" s="38"/>
      <c r="H526" s="38"/>
      <c r="I526" s="38"/>
      <c r="J526" s="38"/>
      <c r="K526" s="38"/>
      <c r="L526" s="38"/>
      <c r="M526" s="38"/>
      <c r="N526" s="38"/>
      <c r="O526" s="38"/>
      <c r="P526" s="38"/>
      <c r="Q526" s="38"/>
      <c r="R526" s="38"/>
      <c r="S526" s="38"/>
      <c r="T526" s="38"/>
      <c r="U526" s="38"/>
      <c r="V526" s="38"/>
      <c r="W526" s="38"/>
      <c r="X526" s="38"/>
      <c r="Y526" s="38"/>
      <c r="Z526" s="38"/>
    </row>
    <row r="527" spans="1:26" ht="12.75" customHeight="1">
      <c r="A527" s="38"/>
      <c r="B527" s="38"/>
      <c r="C527" s="38"/>
      <c r="D527" s="38"/>
      <c r="E527" s="38"/>
      <c r="F527" s="38"/>
      <c r="G527" s="38"/>
      <c r="H527" s="38"/>
      <c r="I527" s="38"/>
      <c r="J527" s="38"/>
      <c r="K527" s="38"/>
      <c r="L527" s="38"/>
      <c r="M527" s="38"/>
      <c r="N527" s="38"/>
      <c r="O527" s="38"/>
      <c r="P527" s="38"/>
      <c r="Q527" s="38"/>
      <c r="R527" s="38"/>
      <c r="S527" s="38"/>
      <c r="T527" s="38"/>
      <c r="U527" s="38"/>
      <c r="V527" s="38"/>
      <c r="W527" s="38"/>
      <c r="X527" s="38"/>
      <c r="Y527" s="38"/>
      <c r="Z527" s="38"/>
    </row>
    <row r="528" spans="1:26" ht="12.75" customHeight="1">
      <c r="A528" s="38"/>
      <c r="B528" s="38"/>
      <c r="C528" s="38"/>
      <c r="D528" s="38"/>
      <c r="E528" s="38"/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8"/>
      <c r="R528" s="38"/>
      <c r="S528" s="38"/>
      <c r="T528" s="38"/>
      <c r="U528" s="38"/>
      <c r="V528" s="38"/>
      <c r="W528" s="38"/>
      <c r="X528" s="38"/>
      <c r="Y528" s="38"/>
      <c r="Z528" s="38"/>
    </row>
    <row r="529" spans="1:26" ht="12.75" customHeight="1">
      <c r="A529" s="38"/>
      <c r="B529" s="38"/>
      <c r="C529" s="38"/>
      <c r="D529" s="38"/>
      <c r="E529" s="38"/>
      <c r="F529" s="38"/>
      <c r="G529" s="38"/>
      <c r="H529" s="38"/>
      <c r="I529" s="38"/>
      <c r="J529" s="38"/>
      <c r="K529" s="38"/>
      <c r="L529" s="38"/>
      <c r="M529" s="38"/>
      <c r="N529" s="38"/>
      <c r="O529" s="38"/>
      <c r="P529" s="38"/>
      <c r="Q529" s="38"/>
      <c r="R529" s="38"/>
      <c r="S529" s="38"/>
      <c r="T529" s="38"/>
      <c r="U529" s="38"/>
      <c r="V529" s="38"/>
      <c r="W529" s="38"/>
      <c r="X529" s="38"/>
      <c r="Y529" s="38"/>
      <c r="Z529" s="38"/>
    </row>
    <row r="530" spans="1:26" ht="12.75" customHeight="1">
      <c r="A530" s="38"/>
      <c r="B530" s="38"/>
      <c r="C530" s="38"/>
      <c r="D530" s="38"/>
      <c r="E530" s="38"/>
      <c r="F530" s="38"/>
      <c r="G530" s="38"/>
      <c r="H530" s="38"/>
      <c r="I530" s="38"/>
      <c r="J530" s="38"/>
      <c r="K530" s="38"/>
      <c r="L530" s="38"/>
      <c r="M530" s="38"/>
      <c r="N530" s="38"/>
      <c r="O530" s="38"/>
      <c r="P530" s="38"/>
      <c r="Q530" s="38"/>
      <c r="R530" s="38"/>
      <c r="S530" s="38"/>
      <c r="T530" s="38"/>
      <c r="U530" s="38"/>
      <c r="V530" s="38"/>
      <c r="W530" s="38"/>
      <c r="X530" s="38"/>
      <c r="Y530" s="38"/>
      <c r="Z530" s="38"/>
    </row>
    <row r="531" spans="1:26" ht="12.75" customHeight="1">
      <c r="A531" s="38"/>
      <c r="B531" s="38"/>
      <c r="C531" s="38"/>
      <c r="D531" s="38"/>
      <c r="E531" s="38"/>
      <c r="F531" s="38"/>
      <c r="G531" s="38"/>
      <c r="H531" s="38"/>
      <c r="I531" s="38"/>
      <c r="J531" s="38"/>
      <c r="K531" s="38"/>
      <c r="L531" s="38"/>
      <c r="M531" s="38"/>
      <c r="N531" s="38"/>
      <c r="O531" s="38"/>
      <c r="P531" s="38"/>
      <c r="Q531" s="38"/>
      <c r="R531" s="38"/>
      <c r="S531" s="38"/>
      <c r="T531" s="38"/>
      <c r="U531" s="38"/>
      <c r="V531" s="38"/>
      <c r="W531" s="38"/>
      <c r="X531" s="38"/>
      <c r="Y531" s="38"/>
      <c r="Z531" s="38"/>
    </row>
    <row r="532" spans="1:26" ht="12.75" customHeight="1">
      <c r="A532" s="38"/>
      <c r="B532" s="38"/>
      <c r="C532" s="38"/>
      <c r="D532" s="38"/>
      <c r="E532" s="38"/>
      <c r="F532" s="38"/>
      <c r="G532" s="38"/>
      <c r="H532" s="38"/>
      <c r="I532" s="38"/>
      <c r="J532" s="38"/>
      <c r="K532" s="38"/>
      <c r="L532" s="38"/>
      <c r="M532" s="38"/>
      <c r="N532" s="38"/>
      <c r="O532" s="38"/>
      <c r="P532" s="38"/>
      <c r="Q532" s="38"/>
      <c r="R532" s="38"/>
      <c r="S532" s="38"/>
      <c r="T532" s="38"/>
      <c r="U532" s="38"/>
      <c r="V532" s="38"/>
      <c r="W532" s="38"/>
      <c r="X532" s="38"/>
      <c r="Y532" s="38"/>
      <c r="Z532" s="38"/>
    </row>
    <row r="533" spans="1:26" ht="12.75" customHeight="1">
      <c r="A533" s="38"/>
      <c r="B533" s="38"/>
      <c r="C533" s="38"/>
      <c r="D533" s="38"/>
      <c r="E533" s="38"/>
      <c r="F533" s="38"/>
      <c r="G533" s="38"/>
      <c r="H533" s="38"/>
      <c r="I533" s="38"/>
      <c r="J533" s="38"/>
      <c r="K533" s="38"/>
      <c r="L533" s="38"/>
      <c r="M533" s="38"/>
      <c r="N533" s="38"/>
      <c r="O533" s="38"/>
      <c r="P533" s="38"/>
      <c r="Q533" s="38"/>
      <c r="R533" s="38"/>
      <c r="S533" s="38"/>
      <c r="T533" s="38"/>
      <c r="U533" s="38"/>
      <c r="V533" s="38"/>
      <c r="W533" s="38"/>
      <c r="X533" s="38"/>
      <c r="Y533" s="38"/>
      <c r="Z533" s="38"/>
    </row>
    <row r="534" spans="1:26" ht="12.75" customHeight="1">
      <c r="A534" s="38"/>
      <c r="B534" s="38"/>
      <c r="C534" s="38"/>
      <c r="D534" s="38"/>
      <c r="E534" s="38"/>
      <c r="F534" s="38"/>
      <c r="G534" s="38"/>
      <c r="H534" s="38"/>
      <c r="I534" s="38"/>
      <c r="J534" s="38"/>
      <c r="K534" s="38"/>
      <c r="L534" s="38"/>
      <c r="M534" s="38"/>
      <c r="N534" s="38"/>
      <c r="O534" s="38"/>
      <c r="P534" s="38"/>
      <c r="Q534" s="38"/>
      <c r="R534" s="38"/>
      <c r="S534" s="38"/>
      <c r="T534" s="38"/>
      <c r="U534" s="38"/>
      <c r="V534" s="38"/>
      <c r="W534" s="38"/>
      <c r="X534" s="38"/>
      <c r="Y534" s="38"/>
      <c r="Z534" s="38"/>
    </row>
    <row r="535" spans="1:26" ht="12.75" customHeight="1">
      <c r="A535" s="38"/>
      <c r="B535" s="38"/>
      <c r="C535" s="38"/>
      <c r="D535" s="38"/>
      <c r="E535" s="38"/>
      <c r="F535" s="38"/>
      <c r="G535" s="38"/>
      <c r="H535" s="38"/>
      <c r="I535" s="38"/>
      <c r="J535" s="38"/>
      <c r="K535" s="38"/>
      <c r="L535" s="38"/>
      <c r="M535" s="38"/>
      <c r="N535" s="38"/>
      <c r="O535" s="38"/>
      <c r="P535" s="38"/>
      <c r="Q535" s="38"/>
      <c r="R535" s="38"/>
      <c r="S535" s="38"/>
      <c r="T535" s="38"/>
      <c r="U535" s="38"/>
      <c r="V535" s="38"/>
      <c r="W535" s="38"/>
      <c r="X535" s="38"/>
      <c r="Y535" s="38"/>
      <c r="Z535" s="38"/>
    </row>
    <row r="536" spans="1:26" ht="12.75" customHeight="1">
      <c r="A536" s="38"/>
      <c r="B536" s="38"/>
      <c r="C536" s="38"/>
      <c r="D536" s="38"/>
      <c r="E536" s="38"/>
      <c r="F536" s="38"/>
      <c r="G536" s="38"/>
      <c r="H536" s="38"/>
      <c r="I536" s="38"/>
      <c r="J536" s="38"/>
      <c r="K536" s="38"/>
      <c r="L536" s="38"/>
      <c r="M536" s="38"/>
      <c r="N536" s="38"/>
      <c r="O536" s="38"/>
      <c r="P536" s="38"/>
      <c r="Q536" s="38"/>
      <c r="R536" s="38"/>
      <c r="S536" s="38"/>
      <c r="T536" s="38"/>
      <c r="U536" s="38"/>
      <c r="V536" s="38"/>
      <c r="W536" s="38"/>
      <c r="X536" s="38"/>
      <c r="Y536" s="38"/>
      <c r="Z536" s="38"/>
    </row>
    <row r="537" spans="1:26" ht="12.75" customHeight="1">
      <c r="A537" s="38"/>
      <c r="B537" s="38"/>
      <c r="C537" s="38"/>
      <c r="D537" s="38"/>
      <c r="E537" s="38"/>
      <c r="F537" s="38"/>
      <c r="G537" s="38"/>
      <c r="H537" s="38"/>
      <c r="I537" s="38"/>
      <c r="J537" s="38"/>
      <c r="K537" s="38"/>
      <c r="L537" s="38"/>
      <c r="M537" s="38"/>
      <c r="N537" s="38"/>
      <c r="O537" s="38"/>
      <c r="P537" s="38"/>
      <c r="Q537" s="38"/>
      <c r="R537" s="38"/>
      <c r="S537" s="38"/>
      <c r="T537" s="38"/>
      <c r="U537" s="38"/>
      <c r="V537" s="38"/>
      <c r="W537" s="38"/>
      <c r="X537" s="38"/>
      <c r="Y537" s="38"/>
      <c r="Z537" s="38"/>
    </row>
    <row r="538" spans="1:26" ht="12.75" customHeight="1">
      <c r="A538" s="38"/>
      <c r="B538" s="38"/>
      <c r="C538" s="38"/>
      <c r="D538" s="38"/>
      <c r="E538" s="38"/>
      <c r="F538" s="38"/>
      <c r="G538" s="38"/>
      <c r="H538" s="38"/>
      <c r="I538" s="38"/>
      <c r="J538" s="38"/>
      <c r="K538" s="38"/>
      <c r="L538" s="38"/>
      <c r="M538" s="38"/>
      <c r="N538" s="38"/>
      <c r="O538" s="38"/>
      <c r="P538" s="38"/>
      <c r="Q538" s="38"/>
      <c r="R538" s="38"/>
      <c r="S538" s="38"/>
      <c r="T538" s="38"/>
      <c r="U538" s="38"/>
      <c r="V538" s="38"/>
      <c r="W538" s="38"/>
      <c r="X538" s="38"/>
      <c r="Y538" s="38"/>
      <c r="Z538" s="38"/>
    </row>
    <row r="539" spans="1:26" ht="12.75" customHeight="1">
      <c r="A539" s="38"/>
      <c r="B539" s="38"/>
      <c r="C539" s="38"/>
      <c r="D539" s="38"/>
      <c r="E539" s="38"/>
      <c r="F539" s="38"/>
      <c r="G539" s="38"/>
      <c r="H539" s="38"/>
      <c r="I539" s="38"/>
      <c r="J539" s="38"/>
      <c r="K539" s="38"/>
      <c r="L539" s="38"/>
      <c r="M539" s="38"/>
      <c r="N539" s="38"/>
      <c r="O539" s="38"/>
      <c r="P539" s="38"/>
      <c r="Q539" s="38"/>
      <c r="R539" s="38"/>
      <c r="S539" s="38"/>
      <c r="T539" s="38"/>
      <c r="U539" s="38"/>
      <c r="V539" s="38"/>
      <c r="W539" s="38"/>
      <c r="X539" s="38"/>
      <c r="Y539" s="38"/>
      <c r="Z539" s="38"/>
    </row>
    <row r="540" spans="1:26" ht="12.75" customHeight="1">
      <c r="A540" s="38"/>
      <c r="B540" s="38"/>
      <c r="C540" s="38"/>
      <c r="D540" s="38"/>
      <c r="E540" s="38"/>
      <c r="F540" s="38"/>
      <c r="G540" s="38"/>
      <c r="H540" s="38"/>
      <c r="I540" s="38"/>
      <c r="J540" s="38"/>
      <c r="K540" s="38"/>
      <c r="L540" s="38"/>
      <c r="M540" s="38"/>
      <c r="N540" s="38"/>
      <c r="O540" s="38"/>
      <c r="P540" s="38"/>
      <c r="Q540" s="38"/>
      <c r="R540" s="38"/>
      <c r="S540" s="38"/>
      <c r="T540" s="38"/>
      <c r="U540" s="38"/>
      <c r="V540" s="38"/>
      <c r="W540" s="38"/>
      <c r="X540" s="38"/>
      <c r="Y540" s="38"/>
      <c r="Z540" s="38"/>
    </row>
    <row r="541" spans="1:26" ht="12.75" customHeight="1">
      <c r="A541" s="38"/>
      <c r="B541" s="38"/>
      <c r="C541" s="38"/>
      <c r="D541" s="38"/>
      <c r="E541" s="38"/>
      <c r="F541" s="38"/>
      <c r="G541" s="38"/>
      <c r="H541" s="38"/>
      <c r="I541" s="38"/>
      <c r="J541" s="38"/>
      <c r="K541" s="38"/>
      <c r="L541" s="38"/>
      <c r="M541" s="38"/>
      <c r="N541" s="38"/>
      <c r="O541" s="38"/>
      <c r="P541" s="38"/>
      <c r="Q541" s="38"/>
      <c r="R541" s="38"/>
      <c r="S541" s="38"/>
      <c r="T541" s="38"/>
      <c r="U541" s="38"/>
      <c r="V541" s="38"/>
      <c r="W541" s="38"/>
      <c r="X541" s="38"/>
      <c r="Y541" s="38"/>
      <c r="Z541" s="38"/>
    </row>
    <row r="542" spans="1:26" ht="12.75" customHeight="1">
      <c r="A542" s="38"/>
      <c r="B542" s="38"/>
      <c r="C542" s="38"/>
      <c r="D542" s="38"/>
      <c r="E542" s="38"/>
      <c r="F542" s="38"/>
      <c r="G542" s="38"/>
      <c r="H542" s="38"/>
      <c r="I542" s="38"/>
      <c r="J542" s="38"/>
      <c r="K542" s="38"/>
      <c r="L542" s="38"/>
      <c r="M542" s="38"/>
      <c r="N542" s="38"/>
      <c r="O542" s="38"/>
      <c r="P542" s="38"/>
      <c r="Q542" s="38"/>
      <c r="R542" s="38"/>
      <c r="S542" s="38"/>
      <c r="T542" s="38"/>
      <c r="U542" s="38"/>
      <c r="V542" s="38"/>
      <c r="W542" s="38"/>
      <c r="X542" s="38"/>
      <c r="Y542" s="38"/>
      <c r="Z542" s="38"/>
    </row>
    <row r="543" spans="1:26" ht="12.75" customHeight="1">
      <c r="A543" s="38"/>
      <c r="B543" s="38"/>
      <c r="C543" s="38"/>
      <c r="D543" s="38"/>
      <c r="E543" s="38"/>
      <c r="F543" s="38"/>
      <c r="G543" s="38"/>
      <c r="H543" s="38"/>
      <c r="I543" s="38"/>
      <c r="J543" s="38"/>
      <c r="K543" s="38"/>
      <c r="L543" s="38"/>
      <c r="M543" s="38"/>
      <c r="N543" s="38"/>
      <c r="O543" s="38"/>
      <c r="P543" s="38"/>
      <c r="Q543" s="38"/>
      <c r="R543" s="38"/>
      <c r="S543" s="38"/>
      <c r="T543" s="38"/>
      <c r="U543" s="38"/>
      <c r="V543" s="38"/>
      <c r="W543" s="38"/>
      <c r="X543" s="38"/>
      <c r="Y543" s="38"/>
      <c r="Z543" s="38"/>
    </row>
    <row r="544" spans="1:26" ht="12.75" customHeight="1">
      <c r="A544" s="38"/>
      <c r="B544" s="38"/>
      <c r="C544" s="38"/>
      <c r="D544" s="38"/>
      <c r="E544" s="38"/>
      <c r="F544" s="38"/>
      <c r="G544" s="38"/>
      <c r="H544" s="38"/>
      <c r="I544" s="38"/>
      <c r="J544" s="38"/>
      <c r="K544" s="38"/>
      <c r="L544" s="38"/>
      <c r="M544" s="38"/>
      <c r="N544" s="38"/>
      <c r="O544" s="38"/>
      <c r="P544" s="38"/>
      <c r="Q544" s="38"/>
      <c r="R544" s="38"/>
      <c r="S544" s="38"/>
      <c r="T544" s="38"/>
      <c r="U544" s="38"/>
      <c r="V544" s="38"/>
      <c r="W544" s="38"/>
      <c r="X544" s="38"/>
      <c r="Y544" s="38"/>
      <c r="Z544" s="38"/>
    </row>
    <row r="545" spans="1:26" ht="12.75" customHeight="1">
      <c r="A545" s="38"/>
      <c r="B545" s="38"/>
      <c r="C545" s="38"/>
      <c r="D545" s="38"/>
      <c r="E545" s="38"/>
      <c r="F545" s="38"/>
      <c r="G545" s="38"/>
      <c r="H545" s="38"/>
      <c r="I545" s="38"/>
      <c r="J545" s="38"/>
      <c r="K545" s="38"/>
      <c r="L545" s="38"/>
      <c r="M545" s="38"/>
      <c r="N545" s="38"/>
      <c r="O545" s="38"/>
      <c r="P545" s="38"/>
      <c r="Q545" s="38"/>
      <c r="R545" s="38"/>
      <c r="S545" s="38"/>
      <c r="T545" s="38"/>
      <c r="U545" s="38"/>
      <c r="V545" s="38"/>
      <c r="W545" s="38"/>
      <c r="X545" s="38"/>
      <c r="Y545" s="38"/>
      <c r="Z545" s="38"/>
    </row>
    <row r="546" spans="1:26" ht="12.75" customHeight="1">
      <c r="A546" s="38"/>
      <c r="B546" s="38"/>
      <c r="C546" s="38"/>
      <c r="D546" s="38"/>
      <c r="E546" s="38"/>
      <c r="F546" s="38"/>
      <c r="G546" s="38"/>
      <c r="H546" s="38"/>
      <c r="I546" s="38"/>
      <c r="J546" s="38"/>
      <c r="K546" s="38"/>
      <c r="L546" s="38"/>
      <c r="M546" s="38"/>
      <c r="N546" s="38"/>
      <c r="O546" s="38"/>
      <c r="P546" s="38"/>
      <c r="Q546" s="38"/>
      <c r="R546" s="38"/>
      <c r="S546" s="38"/>
      <c r="T546" s="38"/>
      <c r="U546" s="38"/>
      <c r="V546" s="38"/>
      <c r="W546" s="38"/>
      <c r="X546" s="38"/>
      <c r="Y546" s="38"/>
      <c r="Z546" s="38"/>
    </row>
    <row r="547" spans="1:26" ht="12.75" customHeight="1">
      <c r="A547" s="38"/>
      <c r="B547" s="38"/>
      <c r="C547" s="38"/>
      <c r="D547" s="38"/>
      <c r="E547" s="38"/>
      <c r="F547" s="38"/>
      <c r="G547" s="38"/>
      <c r="H547" s="38"/>
      <c r="I547" s="38"/>
      <c r="J547" s="38"/>
      <c r="K547" s="38"/>
      <c r="L547" s="38"/>
      <c r="M547" s="38"/>
      <c r="N547" s="38"/>
      <c r="O547" s="38"/>
      <c r="P547" s="38"/>
      <c r="Q547" s="38"/>
      <c r="R547" s="38"/>
      <c r="S547" s="38"/>
      <c r="T547" s="38"/>
      <c r="U547" s="38"/>
      <c r="V547" s="38"/>
      <c r="W547" s="38"/>
      <c r="X547" s="38"/>
      <c r="Y547" s="38"/>
      <c r="Z547" s="38"/>
    </row>
    <row r="548" spans="1:26" ht="12.75" customHeight="1">
      <c r="A548" s="38"/>
      <c r="B548" s="38"/>
      <c r="C548" s="38"/>
      <c r="D548" s="38"/>
      <c r="E548" s="38"/>
      <c r="F548" s="38"/>
      <c r="G548" s="38"/>
      <c r="H548" s="38"/>
      <c r="I548" s="38"/>
      <c r="J548" s="38"/>
      <c r="K548" s="38"/>
      <c r="L548" s="38"/>
      <c r="M548" s="38"/>
      <c r="N548" s="38"/>
      <c r="O548" s="38"/>
      <c r="P548" s="38"/>
      <c r="Q548" s="38"/>
      <c r="R548" s="38"/>
      <c r="S548" s="38"/>
      <c r="T548" s="38"/>
      <c r="U548" s="38"/>
      <c r="V548" s="38"/>
      <c r="W548" s="38"/>
      <c r="X548" s="38"/>
      <c r="Y548" s="38"/>
      <c r="Z548" s="38"/>
    </row>
    <row r="549" spans="1:26" ht="12.75" customHeight="1">
      <c r="A549" s="38"/>
      <c r="B549" s="38"/>
      <c r="C549" s="38"/>
      <c r="D549" s="38"/>
      <c r="E549" s="38"/>
      <c r="F549" s="38"/>
      <c r="G549" s="38"/>
      <c r="H549" s="38"/>
      <c r="I549" s="38"/>
      <c r="J549" s="38"/>
      <c r="K549" s="38"/>
      <c r="L549" s="38"/>
      <c r="M549" s="38"/>
      <c r="N549" s="38"/>
      <c r="O549" s="38"/>
      <c r="P549" s="38"/>
      <c r="Q549" s="38"/>
      <c r="R549" s="38"/>
      <c r="S549" s="38"/>
      <c r="T549" s="38"/>
      <c r="U549" s="38"/>
      <c r="V549" s="38"/>
      <c r="W549" s="38"/>
      <c r="X549" s="38"/>
      <c r="Y549" s="38"/>
      <c r="Z549" s="38"/>
    </row>
    <row r="550" spans="1:26" ht="12.75" customHeight="1">
      <c r="A550" s="38"/>
      <c r="B550" s="38"/>
      <c r="C550" s="38"/>
      <c r="D550" s="38"/>
      <c r="E550" s="38"/>
      <c r="F550" s="38"/>
      <c r="G550" s="38"/>
      <c r="H550" s="38"/>
      <c r="I550" s="38"/>
      <c r="J550" s="38"/>
      <c r="K550" s="38"/>
      <c r="L550" s="38"/>
      <c r="M550" s="38"/>
      <c r="N550" s="38"/>
      <c r="O550" s="38"/>
      <c r="P550" s="38"/>
      <c r="Q550" s="38"/>
      <c r="R550" s="38"/>
      <c r="S550" s="38"/>
      <c r="T550" s="38"/>
      <c r="U550" s="38"/>
      <c r="V550" s="38"/>
      <c r="W550" s="38"/>
      <c r="X550" s="38"/>
      <c r="Y550" s="38"/>
      <c r="Z550" s="38"/>
    </row>
    <row r="551" spans="1:26" ht="12.75" customHeight="1">
      <c r="A551" s="38"/>
      <c r="B551" s="38"/>
      <c r="C551" s="38"/>
      <c r="D551" s="38"/>
      <c r="E551" s="38"/>
      <c r="F551" s="38"/>
      <c r="G551" s="38"/>
      <c r="H551" s="38"/>
      <c r="I551" s="38"/>
      <c r="J551" s="38"/>
      <c r="K551" s="38"/>
      <c r="L551" s="38"/>
      <c r="M551" s="38"/>
      <c r="N551" s="38"/>
      <c r="O551" s="38"/>
      <c r="P551" s="38"/>
      <c r="Q551" s="38"/>
      <c r="R551" s="38"/>
      <c r="S551" s="38"/>
      <c r="T551" s="38"/>
      <c r="U551" s="38"/>
      <c r="V551" s="38"/>
      <c r="W551" s="38"/>
      <c r="X551" s="38"/>
      <c r="Y551" s="38"/>
      <c r="Z551" s="38"/>
    </row>
    <row r="552" spans="1:26" ht="12.75" customHeight="1">
      <c r="A552" s="38"/>
      <c r="B552" s="38"/>
      <c r="C552" s="38"/>
      <c r="D552" s="38"/>
      <c r="E552" s="38"/>
      <c r="F552" s="38"/>
      <c r="G552" s="38"/>
      <c r="H552" s="38"/>
      <c r="I552" s="38"/>
      <c r="J552" s="38"/>
      <c r="K552" s="38"/>
      <c r="L552" s="38"/>
      <c r="M552" s="38"/>
      <c r="N552" s="38"/>
      <c r="O552" s="38"/>
      <c r="P552" s="38"/>
      <c r="Q552" s="38"/>
      <c r="R552" s="38"/>
      <c r="S552" s="38"/>
      <c r="T552" s="38"/>
      <c r="U552" s="38"/>
      <c r="V552" s="38"/>
      <c r="W552" s="38"/>
      <c r="X552" s="38"/>
      <c r="Y552" s="38"/>
      <c r="Z552" s="38"/>
    </row>
    <row r="553" spans="1:26" ht="12.75" customHeight="1">
      <c r="A553" s="38"/>
      <c r="B553" s="38"/>
      <c r="C553" s="38"/>
      <c r="D553" s="38"/>
      <c r="E553" s="38"/>
      <c r="F553" s="38"/>
      <c r="G553" s="38"/>
      <c r="H553" s="38"/>
      <c r="I553" s="38"/>
      <c r="J553" s="38"/>
      <c r="K553" s="38"/>
      <c r="L553" s="38"/>
      <c r="M553" s="38"/>
      <c r="N553" s="38"/>
      <c r="O553" s="38"/>
      <c r="P553" s="38"/>
      <c r="Q553" s="38"/>
      <c r="R553" s="38"/>
      <c r="S553" s="38"/>
      <c r="T553" s="38"/>
      <c r="U553" s="38"/>
      <c r="V553" s="38"/>
      <c r="W553" s="38"/>
      <c r="X553" s="38"/>
      <c r="Y553" s="38"/>
      <c r="Z553" s="38"/>
    </row>
    <row r="554" spans="1:26" ht="12.75" customHeight="1">
      <c r="A554" s="38"/>
      <c r="B554" s="38"/>
      <c r="C554" s="38"/>
      <c r="D554" s="38"/>
      <c r="E554" s="38"/>
      <c r="F554" s="38"/>
      <c r="G554" s="38"/>
      <c r="H554" s="38"/>
      <c r="I554" s="38"/>
      <c r="J554" s="38"/>
      <c r="K554" s="38"/>
      <c r="L554" s="38"/>
      <c r="M554" s="38"/>
      <c r="N554" s="38"/>
      <c r="O554" s="38"/>
      <c r="P554" s="38"/>
      <c r="Q554" s="38"/>
      <c r="R554" s="38"/>
      <c r="S554" s="38"/>
      <c r="T554" s="38"/>
      <c r="U554" s="38"/>
      <c r="V554" s="38"/>
      <c r="W554" s="38"/>
      <c r="X554" s="38"/>
      <c r="Y554" s="38"/>
      <c r="Z554" s="38"/>
    </row>
    <row r="555" spans="1:26" ht="12.75" customHeight="1">
      <c r="A555" s="38"/>
      <c r="B555" s="38"/>
      <c r="C555" s="38"/>
      <c r="D555" s="38"/>
      <c r="E555" s="38"/>
      <c r="F555" s="38"/>
      <c r="G555" s="38"/>
      <c r="H555" s="38"/>
      <c r="I555" s="38"/>
      <c r="J555" s="38"/>
      <c r="K555" s="38"/>
      <c r="L555" s="38"/>
      <c r="M555" s="38"/>
      <c r="N555" s="38"/>
      <c r="O555" s="38"/>
      <c r="P555" s="38"/>
      <c r="Q555" s="38"/>
      <c r="R555" s="38"/>
      <c r="S555" s="38"/>
      <c r="T555" s="38"/>
      <c r="U555" s="38"/>
      <c r="V555" s="38"/>
      <c r="W555" s="38"/>
      <c r="X555" s="38"/>
      <c r="Y555" s="38"/>
      <c r="Z555" s="38"/>
    </row>
    <row r="556" spans="1:26" ht="12.75" customHeight="1">
      <c r="A556" s="38"/>
      <c r="B556" s="38"/>
      <c r="C556" s="38"/>
      <c r="D556" s="38"/>
      <c r="E556" s="38"/>
      <c r="F556" s="38"/>
      <c r="G556" s="38"/>
      <c r="H556" s="38"/>
      <c r="I556" s="38"/>
      <c r="J556" s="38"/>
      <c r="K556" s="38"/>
      <c r="L556" s="38"/>
      <c r="M556" s="38"/>
      <c r="N556" s="38"/>
      <c r="O556" s="38"/>
      <c r="P556" s="38"/>
      <c r="Q556" s="38"/>
      <c r="R556" s="38"/>
      <c r="S556" s="38"/>
      <c r="T556" s="38"/>
      <c r="U556" s="38"/>
      <c r="V556" s="38"/>
      <c r="W556" s="38"/>
      <c r="X556" s="38"/>
      <c r="Y556" s="38"/>
      <c r="Z556" s="38"/>
    </row>
    <row r="557" spans="1:26" ht="12.75" customHeight="1">
      <c r="A557" s="38"/>
      <c r="B557" s="38"/>
      <c r="C557" s="38"/>
      <c r="D557" s="38"/>
      <c r="E557" s="38"/>
      <c r="F557" s="38"/>
      <c r="G557" s="38"/>
      <c r="H557" s="38"/>
      <c r="I557" s="38"/>
      <c r="J557" s="38"/>
      <c r="K557" s="38"/>
      <c r="L557" s="38"/>
      <c r="M557" s="38"/>
      <c r="N557" s="38"/>
      <c r="O557" s="38"/>
      <c r="P557" s="38"/>
      <c r="Q557" s="38"/>
      <c r="R557" s="38"/>
      <c r="S557" s="38"/>
      <c r="T557" s="38"/>
      <c r="U557" s="38"/>
      <c r="V557" s="38"/>
      <c r="W557" s="38"/>
      <c r="X557" s="38"/>
      <c r="Y557" s="38"/>
      <c r="Z557" s="38"/>
    </row>
    <row r="558" spans="1:26" ht="12.75" customHeight="1">
      <c r="A558" s="38"/>
      <c r="B558" s="38"/>
      <c r="C558" s="38"/>
      <c r="D558" s="38"/>
      <c r="E558" s="38"/>
      <c r="F558" s="38"/>
      <c r="G558" s="38"/>
      <c r="H558" s="38"/>
      <c r="I558" s="38"/>
      <c r="J558" s="38"/>
      <c r="K558" s="38"/>
      <c r="L558" s="38"/>
      <c r="M558" s="38"/>
      <c r="N558" s="38"/>
      <c r="O558" s="38"/>
      <c r="P558" s="38"/>
      <c r="Q558" s="38"/>
      <c r="R558" s="38"/>
      <c r="S558" s="38"/>
      <c r="T558" s="38"/>
      <c r="U558" s="38"/>
      <c r="V558" s="38"/>
      <c r="W558" s="38"/>
      <c r="X558" s="38"/>
      <c r="Y558" s="38"/>
      <c r="Z558" s="38"/>
    </row>
    <row r="559" spans="1:26" ht="12.75" customHeight="1">
      <c r="A559" s="38"/>
      <c r="B559" s="38"/>
      <c r="C559" s="38"/>
      <c r="D559" s="38"/>
      <c r="E559" s="38"/>
      <c r="F559" s="38"/>
      <c r="G559" s="38"/>
      <c r="H559" s="38"/>
      <c r="I559" s="38"/>
      <c r="J559" s="38"/>
      <c r="K559" s="38"/>
      <c r="L559" s="38"/>
      <c r="M559" s="38"/>
      <c r="N559" s="38"/>
      <c r="O559" s="38"/>
      <c r="P559" s="38"/>
      <c r="Q559" s="38"/>
      <c r="R559" s="38"/>
      <c r="S559" s="38"/>
      <c r="T559" s="38"/>
      <c r="U559" s="38"/>
      <c r="V559" s="38"/>
      <c r="W559" s="38"/>
      <c r="X559" s="38"/>
      <c r="Y559" s="38"/>
      <c r="Z559" s="38"/>
    </row>
    <row r="560" spans="1:26" ht="12.75" customHeight="1">
      <c r="A560" s="38"/>
      <c r="B560" s="38"/>
      <c r="C560" s="38"/>
      <c r="D560" s="38"/>
      <c r="E560" s="38"/>
      <c r="F560" s="38"/>
      <c r="G560" s="38"/>
      <c r="H560" s="38"/>
      <c r="I560" s="38"/>
      <c r="J560" s="38"/>
      <c r="K560" s="38"/>
      <c r="L560" s="38"/>
      <c r="M560" s="38"/>
      <c r="N560" s="38"/>
      <c r="O560" s="38"/>
      <c r="P560" s="38"/>
      <c r="Q560" s="38"/>
      <c r="R560" s="38"/>
      <c r="S560" s="38"/>
      <c r="T560" s="38"/>
      <c r="U560" s="38"/>
      <c r="V560" s="38"/>
      <c r="W560" s="38"/>
      <c r="X560" s="38"/>
      <c r="Y560" s="38"/>
      <c r="Z560" s="38"/>
    </row>
    <row r="561" spans="1:26" ht="12.75" customHeight="1">
      <c r="A561" s="38"/>
      <c r="B561" s="38"/>
      <c r="C561" s="38"/>
      <c r="D561" s="38"/>
      <c r="E561" s="38"/>
      <c r="F561" s="38"/>
      <c r="G561" s="38"/>
      <c r="H561" s="38"/>
      <c r="I561" s="38"/>
      <c r="J561" s="38"/>
      <c r="K561" s="38"/>
      <c r="L561" s="38"/>
      <c r="M561" s="38"/>
      <c r="N561" s="38"/>
      <c r="O561" s="38"/>
      <c r="P561" s="38"/>
      <c r="Q561" s="38"/>
      <c r="R561" s="38"/>
      <c r="S561" s="38"/>
      <c r="T561" s="38"/>
      <c r="U561" s="38"/>
      <c r="V561" s="38"/>
      <c r="W561" s="38"/>
      <c r="X561" s="38"/>
      <c r="Y561" s="38"/>
      <c r="Z561" s="38"/>
    </row>
    <row r="562" spans="1:26" ht="12.75" customHeight="1">
      <c r="A562" s="38"/>
      <c r="B562" s="38"/>
      <c r="C562" s="38"/>
      <c r="D562" s="38"/>
      <c r="E562" s="38"/>
      <c r="F562" s="38"/>
      <c r="G562" s="38"/>
      <c r="H562" s="38"/>
      <c r="I562" s="38"/>
      <c r="J562" s="38"/>
      <c r="K562" s="38"/>
      <c r="L562" s="38"/>
      <c r="M562" s="38"/>
      <c r="N562" s="38"/>
      <c r="O562" s="38"/>
      <c r="P562" s="38"/>
      <c r="Q562" s="38"/>
      <c r="R562" s="38"/>
      <c r="S562" s="38"/>
      <c r="T562" s="38"/>
      <c r="U562" s="38"/>
      <c r="V562" s="38"/>
      <c r="W562" s="38"/>
      <c r="X562" s="38"/>
      <c r="Y562" s="38"/>
      <c r="Z562" s="38"/>
    </row>
    <row r="563" spans="1:26" ht="12.75" customHeight="1">
      <c r="A563" s="38"/>
      <c r="B563" s="38"/>
      <c r="C563" s="38"/>
      <c r="D563" s="38"/>
      <c r="E563" s="38"/>
      <c r="F563" s="38"/>
      <c r="G563" s="38"/>
      <c r="H563" s="38"/>
      <c r="I563" s="38"/>
      <c r="J563" s="38"/>
      <c r="K563" s="38"/>
      <c r="L563" s="38"/>
      <c r="M563" s="38"/>
      <c r="N563" s="38"/>
      <c r="O563" s="38"/>
      <c r="P563" s="38"/>
      <c r="Q563" s="38"/>
      <c r="R563" s="38"/>
      <c r="S563" s="38"/>
      <c r="T563" s="38"/>
      <c r="U563" s="38"/>
      <c r="V563" s="38"/>
      <c r="W563" s="38"/>
      <c r="X563" s="38"/>
      <c r="Y563" s="38"/>
      <c r="Z563" s="38"/>
    </row>
    <row r="564" spans="1:26" ht="12.75" customHeight="1">
      <c r="A564" s="38"/>
      <c r="B564" s="38"/>
      <c r="C564" s="38"/>
      <c r="D564" s="38"/>
      <c r="E564" s="38"/>
      <c r="F564" s="38"/>
      <c r="G564" s="38"/>
      <c r="H564" s="38"/>
      <c r="I564" s="38"/>
      <c r="J564" s="38"/>
      <c r="K564" s="38"/>
      <c r="L564" s="38"/>
      <c r="M564" s="38"/>
      <c r="N564" s="38"/>
      <c r="O564" s="38"/>
      <c r="P564" s="38"/>
      <c r="Q564" s="38"/>
      <c r="R564" s="38"/>
      <c r="S564" s="38"/>
      <c r="T564" s="38"/>
      <c r="U564" s="38"/>
      <c r="V564" s="38"/>
      <c r="W564" s="38"/>
      <c r="X564" s="38"/>
      <c r="Y564" s="38"/>
      <c r="Z564" s="38"/>
    </row>
    <row r="565" spans="1:26" ht="12.75" customHeight="1">
      <c r="A565" s="38"/>
      <c r="B565" s="38"/>
      <c r="C565" s="38"/>
      <c r="D565" s="38"/>
      <c r="E565" s="38"/>
      <c r="F565" s="38"/>
      <c r="G565" s="38"/>
      <c r="H565" s="38"/>
      <c r="I565" s="38"/>
      <c r="J565" s="38"/>
      <c r="K565" s="38"/>
      <c r="L565" s="38"/>
      <c r="M565" s="38"/>
      <c r="N565" s="38"/>
      <c r="O565" s="38"/>
      <c r="P565" s="38"/>
      <c r="Q565" s="38"/>
      <c r="R565" s="38"/>
      <c r="S565" s="38"/>
      <c r="T565" s="38"/>
      <c r="U565" s="38"/>
      <c r="V565" s="38"/>
      <c r="W565" s="38"/>
      <c r="X565" s="38"/>
      <c r="Y565" s="38"/>
      <c r="Z565" s="38"/>
    </row>
    <row r="566" spans="1:26" ht="12.75" customHeight="1">
      <c r="A566" s="38"/>
      <c r="B566" s="38"/>
      <c r="C566" s="38"/>
      <c r="D566" s="38"/>
      <c r="E566" s="38"/>
      <c r="F566" s="38"/>
      <c r="G566" s="38"/>
      <c r="H566" s="38"/>
      <c r="I566" s="38"/>
      <c r="J566" s="38"/>
      <c r="K566" s="38"/>
      <c r="L566" s="38"/>
      <c r="M566" s="38"/>
      <c r="N566" s="38"/>
      <c r="O566" s="38"/>
      <c r="P566" s="38"/>
      <c r="Q566" s="38"/>
      <c r="R566" s="38"/>
      <c r="S566" s="38"/>
      <c r="T566" s="38"/>
      <c r="U566" s="38"/>
      <c r="V566" s="38"/>
      <c r="W566" s="38"/>
      <c r="X566" s="38"/>
      <c r="Y566" s="38"/>
      <c r="Z566" s="38"/>
    </row>
    <row r="567" spans="1:26" ht="12.75" customHeight="1">
      <c r="A567" s="38"/>
      <c r="B567" s="38"/>
      <c r="C567" s="38"/>
      <c r="D567" s="38"/>
      <c r="E567" s="38"/>
      <c r="F567" s="38"/>
      <c r="G567" s="38"/>
      <c r="H567" s="38"/>
      <c r="I567" s="38"/>
      <c r="J567" s="38"/>
      <c r="K567" s="38"/>
      <c r="L567" s="38"/>
      <c r="M567" s="38"/>
      <c r="N567" s="38"/>
      <c r="O567" s="38"/>
      <c r="P567" s="38"/>
      <c r="Q567" s="38"/>
      <c r="R567" s="38"/>
      <c r="S567" s="38"/>
      <c r="T567" s="38"/>
      <c r="U567" s="38"/>
      <c r="V567" s="38"/>
      <c r="W567" s="38"/>
      <c r="X567" s="38"/>
      <c r="Y567" s="38"/>
      <c r="Z567" s="38"/>
    </row>
    <row r="568" spans="1:26" ht="12.75" customHeight="1">
      <c r="A568" s="38"/>
      <c r="B568" s="38"/>
      <c r="C568" s="38"/>
      <c r="D568" s="38"/>
      <c r="E568" s="38"/>
      <c r="F568" s="38"/>
      <c r="G568" s="38"/>
      <c r="H568" s="38"/>
      <c r="I568" s="38"/>
      <c r="J568" s="38"/>
      <c r="K568" s="38"/>
      <c r="L568" s="38"/>
      <c r="M568" s="38"/>
      <c r="N568" s="38"/>
      <c r="O568" s="38"/>
      <c r="P568" s="38"/>
      <c r="Q568" s="38"/>
      <c r="R568" s="38"/>
      <c r="S568" s="38"/>
      <c r="T568" s="38"/>
      <c r="U568" s="38"/>
      <c r="V568" s="38"/>
      <c r="W568" s="38"/>
      <c r="X568" s="38"/>
      <c r="Y568" s="38"/>
      <c r="Z568" s="38"/>
    </row>
    <row r="569" spans="1:26" ht="12.75" customHeight="1">
      <c r="A569" s="38"/>
      <c r="B569" s="38"/>
      <c r="C569" s="38"/>
      <c r="D569" s="38"/>
      <c r="E569" s="38"/>
      <c r="F569" s="38"/>
      <c r="G569" s="38"/>
      <c r="H569" s="38"/>
      <c r="I569" s="38"/>
      <c r="J569" s="38"/>
      <c r="K569" s="38"/>
      <c r="L569" s="38"/>
      <c r="M569" s="38"/>
      <c r="N569" s="38"/>
      <c r="O569" s="38"/>
      <c r="P569" s="38"/>
      <c r="Q569" s="38"/>
      <c r="R569" s="38"/>
      <c r="S569" s="38"/>
      <c r="T569" s="38"/>
      <c r="U569" s="38"/>
      <c r="V569" s="38"/>
      <c r="W569" s="38"/>
      <c r="X569" s="38"/>
      <c r="Y569" s="38"/>
      <c r="Z569" s="38"/>
    </row>
    <row r="570" spans="1:26" ht="12.75" customHeight="1">
      <c r="A570" s="38"/>
      <c r="B570" s="38"/>
      <c r="C570" s="38"/>
      <c r="D570" s="38"/>
      <c r="E570" s="38"/>
      <c r="F570" s="38"/>
      <c r="G570" s="38"/>
      <c r="H570" s="38"/>
      <c r="I570" s="38"/>
      <c r="J570" s="38"/>
      <c r="K570" s="38"/>
      <c r="L570" s="38"/>
      <c r="M570" s="38"/>
      <c r="N570" s="38"/>
      <c r="O570" s="38"/>
      <c r="P570" s="38"/>
      <c r="Q570" s="38"/>
      <c r="R570" s="38"/>
      <c r="S570" s="38"/>
      <c r="T570" s="38"/>
      <c r="U570" s="38"/>
      <c r="V570" s="38"/>
      <c r="W570" s="38"/>
      <c r="X570" s="38"/>
      <c r="Y570" s="38"/>
      <c r="Z570" s="38"/>
    </row>
    <row r="571" spans="1:26" ht="12.75" customHeight="1">
      <c r="A571" s="38"/>
      <c r="B571" s="38"/>
      <c r="C571" s="38"/>
      <c r="D571" s="38"/>
      <c r="E571" s="38"/>
      <c r="F571" s="38"/>
      <c r="G571" s="38"/>
      <c r="H571" s="38"/>
      <c r="I571" s="38"/>
      <c r="J571" s="38"/>
      <c r="K571" s="38"/>
      <c r="L571" s="38"/>
      <c r="M571" s="38"/>
      <c r="N571" s="38"/>
      <c r="O571" s="38"/>
      <c r="P571" s="38"/>
      <c r="Q571" s="38"/>
      <c r="R571" s="38"/>
      <c r="S571" s="38"/>
      <c r="T571" s="38"/>
      <c r="U571" s="38"/>
      <c r="V571" s="38"/>
      <c r="W571" s="38"/>
      <c r="X571" s="38"/>
      <c r="Y571" s="38"/>
      <c r="Z571" s="38"/>
    </row>
    <row r="572" spans="1:26" ht="12.75" customHeight="1">
      <c r="A572" s="38"/>
      <c r="B572" s="38"/>
      <c r="C572" s="38"/>
      <c r="D572" s="38"/>
      <c r="E572" s="38"/>
      <c r="F572" s="38"/>
      <c r="G572" s="38"/>
      <c r="H572" s="38"/>
      <c r="I572" s="38"/>
      <c r="J572" s="38"/>
      <c r="K572" s="38"/>
      <c r="L572" s="38"/>
      <c r="M572" s="38"/>
      <c r="N572" s="38"/>
      <c r="O572" s="38"/>
      <c r="P572" s="38"/>
      <c r="Q572" s="38"/>
      <c r="R572" s="38"/>
      <c r="S572" s="38"/>
      <c r="T572" s="38"/>
      <c r="U572" s="38"/>
      <c r="V572" s="38"/>
      <c r="W572" s="38"/>
      <c r="X572" s="38"/>
      <c r="Y572" s="38"/>
      <c r="Z572" s="38"/>
    </row>
    <row r="573" spans="1:26" ht="12.75" customHeight="1">
      <c r="A573" s="38"/>
      <c r="B573" s="38"/>
      <c r="C573" s="38"/>
      <c r="D573" s="38"/>
      <c r="E573" s="38"/>
      <c r="F573" s="38"/>
      <c r="G573" s="38"/>
      <c r="H573" s="38"/>
      <c r="I573" s="38"/>
      <c r="J573" s="38"/>
      <c r="K573" s="38"/>
      <c r="L573" s="38"/>
      <c r="M573" s="38"/>
      <c r="N573" s="38"/>
      <c r="O573" s="38"/>
      <c r="P573" s="38"/>
      <c r="Q573" s="38"/>
      <c r="R573" s="38"/>
      <c r="S573" s="38"/>
      <c r="T573" s="38"/>
      <c r="U573" s="38"/>
      <c r="V573" s="38"/>
      <c r="W573" s="38"/>
      <c r="X573" s="38"/>
      <c r="Y573" s="38"/>
      <c r="Z573" s="38"/>
    </row>
    <row r="574" spans="1:26" ht="12.75" customHeight="1">
      <c r="A574" s="38"/>
      <c r="B574" s="38"/>
      <c r="C574" s="38"/>
      <c r="D574" s="38"/>
      <c r="E574" s="38"/>
      <c r="F574" s="38"/>
      <c r="G574" s="38"/>
      <c r="H574" s="38"/>
      <c r="I574" s="38"/>
      <c r="J574" s="38"/>
      <c r="K574" s="38"/>
      <c r="L574" s="38"/>
      <c r="M574" s="38"/>
      <c r="N574" s="38"/>
      <c r="O574" s="38"/>
      <c r="P574" s="38"/>
      <c r="Q574" s="38"/>
      <c r="R574" s="38"/>
      <c r="S574" s="38"/>
      <c r="T574" s="38"/>
      <c r="U574" s="38"/>
      <c r="V574" s="38"/>
      <c r="W574" s="38"/>
      <c r="X574" s="38"/>
      <c r="Y574" s="38"/>
      <c r="Z574" s="38"/>
    </row>
    <row r="575" spans="1:26" ht="12.75" customHeight="1">
      <c r="A575" s="38"/>
      <c r="B575" s="38"/>
      <c r="C575" s="38"/>
      <c r="D575" s="38"/>
      <c r="E575" s="38"/>
      <c r="F575" s="38"/>
      <c r="G575" s="38"/>
      <c r="H575" s="38"/>
      <c r="I575" s="38"/>
      <c r="J575" s="38"/>
      <c r="K575" s="38"/>
      <c r="L575" s="38"/>
      <c r="M575" s="38"/>
      <c r="N575" s="38"/>
      <c r="O575" s="38"/>
      <c r="P575" s="38"/>
      <c r="Q575" s="38"/>
      <c r="R575" s="38"/>
      <c r="S575" s="38"/>
      <c r="T575" s="38"/>
      <c r="U575" s="38"/>
      <c r="V575" s="38"/>
      <c r="W575" s="38"/>
      <c r="X575" s="38"/>
      <c r="Y575" s="38"/>
      <c r="Z575" s="38"/>
    </row>
    <row r="576" spans="1:26" ht="12.75" customHeight="1">
      <c r="A576" s="38"/>
      <c r="B576" s="38"/>
      <c r="C576" s="38"/>
      <c r="D576" s="38"/>
      <c r="E576" s="38"/>
      <c r="F576" s="38"/>
      <c r="G576" s="38"/>
      <c r="H576" s="38"/>
      <c r="I576" s="38"/>
      <c r="J576" s="38"/>
      <c r="K576" s="38"/>
      <c r="L576" s="38"/>
      <c r="M576" s="38"/>
      <c r="N576" s="38"/>
      <c r="O576" s="38"/>
      <c r="P576" s="38"/>
      <c r="Q576" s="38"/>
      <c r="R576" s="38"/>
      <c r="S576" s="38"/>
      <c r="T576" s="38"/>
      <c r="U576" s="38"/>
      <c r="V576" s="38"/>
      <c r="W576" s="38"/>
      <c r="X576" s="38"/>
      <c r="Y576" s="38"/>
      <c r="Z576" s="38"/>
    </row>
    <row r="577" spans="1:26" ht="12.75" customHeight="1">
      <c r="A577" s="38"/>
      <c r="B577" s="38"/>
      <c r="C577" s="38"/>
      <c r="D577" s="38"/>
      <c r="E577" s="38"/>
      <c r="F577" s="38"/>
      <c r="G577" s="38"/>
      <c r="H577" s="38"/>
      <c r="I577" s="38"/>
      <c r="J577" s="38"/>
      <c r="K577" s="38"/>
      <c r="L577" s="38"/>
      <c r="M577" s="38"/>
      <c r="N577" s="38"/>
      <c r="O577" s="38"/>
      <c r="P577" s="38"/>
      <c r="Q577" s="38"/>
      <c r="R577" s="38"/>
      <c r="S577" s="38"/>
      <c r="T577" s="38"/>
      <c r="U577" s="38"/>
      <c r="V577" s="38"/>
      <c r="W577" s="38"/>
      <c r="X577" s="38"/>
      <c r="Y577" s="38"/>
      <c r="Z577" s="38"/>
    </row>
    <row r="578" spans="1:26" ht="12.75" customHeight="1">
      <c r="A578" s="38"/>
      <c r="B578" s="38"/>
      <c r="C578" s="38"/>
      <c r="D578" s="38"/>
      <c r="E578" s="38"/>
      <c r="F578" s="38"/>
      <c r="G578" s="38"/>
      <c r="H578" s="38"/>
      <c r="I578" s="38"/>
      <c r="J578" s="38"/>
      <c r="K578" s="38"/>
      <c r="L578" s="38"/>
      <c r="M578" s="38"/>
      <c r="N578" s="38"/>
      <c r="O578" s="38"/>
      <c r="P578" s="38"/>
      <c r="Q578" s="38"/>
      <c r="R578" s="38"/>
      <c r="S578" s="38"/>
      <c r="T578" s="38"/>
      <c r="U578" s="38"/>
      <c r="V578" s="38"/>
      <c r="W578" s="38"/>
      <c r="X578" s="38"/>
      <c r="Y578" s="38"/>
      <c r="Z578" s="38"/>
    </row>
    <row r="579" spans="1:26" ht="12.75" customHeight="1">
      <c r="A579" s="38"/>
      <c r="B579" s="38"/>
      <c r="C579" s="38"/>
      <c r="D579" s="38"/>
      <c r="E579" s="38"/>
      <c r="F579" s="38"/>
      <c r="G579" s="38"/>
      <c r="H579" s="38"/>
      <c r="I579" s="38"/>
      <c r="J579" s="38"/>
      <c r="K579" s="38"/>
      <c r="L579" s="38"/>
      <c r="M579" s="38"/>
      <c r="N579" s="38"/>
      <c r="O579" s="38"/>
      <c r="P579" s="38"/>
      <c r="Q579" s="38"/>
      <c r="R579" s="38"/>
      <c r="S579" s="38"/>
      <c r="T579" s="38"/>
      <c r="U579" s="38"/>
      <c r="V579" s="38"/>
      <c r="W579" s="38"/>
      <c r="X579" s="38"/>
      <c r="Y579" s="38"/>
      <c r="Z579" s="38"/>
    </row>
    <row r="580" spans="1:26" ht="12.75" customHeight="1">
      <c r="A580" s="38"/>
      <c r="B580" s="38"/>
      <c r="C580" s="38"/>
      <c r="D580" s="38"/>
      <c r="E580" s="38"/>
      <c r="F580" s="38"/>
      <c r="G580" s="38"/>
      <c r="H580" s="38"/>
      <c r="I580" s="38"/>
      <c r="J580" s="38"/>
      <c r="K580" s="38"/>
      <c r="L580" s="38"/>
      <c r="M580" s="38"/>
      <c r="N580" s="38"/>
      <c r="O580" s="38"/>
      <c r="P580" s="38"/>
      <c r="Q580" s="38"/>
      <c r="R580" s="38"/>
      <c r="S580" s="38"/>
      <c r="T580" s="38"/>
      <c r="U580" s="38"/>
      <c r="V580" s="38"/>
      <c r="W580" s="38"/>
      <c r="X580" s="38"/>
      <c r="Y580" s="38"/>
      <c r="Z580" s="38"/>
    </row>
    <row r="581" spans="1:26" ht="12.75" customHeight="1">
      <c r="A581" s="38"/>
      <c r="B581" s="38"/>
      <c r="C581" s="38"/>
      <c r="D581" s="38"/>
      <c r="E581" s="38"/>
      <c r="F581" s="38"/>
      <c r="G581" s="38"/>
      <c r="H581" s="38"/>
      <c r="I581" s="38"/>
      <c r="J581" s="38"/>
      <c r="K581" s="38"/>
      <c r="L581" s="38"/>
      <c r="M581" s="38"/>
      <c r="N581" s="38"/>
      <c r="O581" s="38"/>
      <c r="P581" s="38"/>
      <c r="Q581" s="38"/>
      <c r="R581" s="38"/>
      <c r="S581" s="38"/>
      <c r="T581" s="38"/>
      <c r="U581" s="38"/>
      <c r="V581" s="38"/>
      <c r="W581" s="38"/>
      <c r="X581" s="38"/>
      <c r="Y581" s="38"/>
      <c r="Z581" s="38"/>
    </row>
    <row r="582" spans="1:26" ht="12.75" customHeight="1">
      <c r="A582" s="38"/>
      <c r="B582" s="38"/>
      <c r="C582" s="38"/>
      <c r="D582" s="38"/>
      <c r="E582" s="38"/>
      <c r="F582" s="38"/>
      <c r="G582" s="38"/>
      <c r="H582" s="38"/>
      <c r="I582" s="38"/>
      <c r="J582" s="38"/>
      <c r="K582" s="38"/>
      <c r="L582" s="38"/>
      <c r="M582" s="38"/>
      <c r="N582" s="38"/>
      <c r="O582" s="38"/>
      <c r="P582" s="38"/>
      <c r="Q582" s="38"/>
      <c r="R582" s="38"/>
      <c r="S582" s="38"/>
      <c r="T582" s="38"/>
      <c r="U582" s="38"/>
      <c r="V582" s="38"/>
      <c r="W582" s="38"/>
      <c r="X582" s="38"/>
      <c r="Y582" s="38"/>
      <c r="Z582" s="38"/>
    </row>
    <row r="583" spans="1:26" ht="12.75" customHeight="1">
      <c r="A583" s="38"/>
      <c r="B583" s="38"/>
      <c r="C583" s="38"/>
      <c r="D583" s="38"/>
      <c r="E583" s="38"/>
      <c r="F583" s="38"/>
      <c r="G583" s="38"/>
      <c r="H583" s="38"/>
      <c r="I583" s="38"/>
      <c r="J583" s="38"/>
      <c r="K583" s="38"/>
      <c r="L583" s="38"/>
      <c r="M583" s="38"/>
      <c r="N583" s="38"/>
      <c r="O583" s="38"/>
      <c r="P583" s="38"/>
      <c r="Q583" s="38"/>
      <c r="R583" s="38"/>
      <c r="S583" s="38"/>
      <c r="T583" s="38"/>
      <c r="U583" s="38"/>
      <c r="V583" s="38"/>
      <c r="W583" s="38"/>
      <c r="X583" s="38"/>
      <c r="Y583" s="38"/>
      <c r="Z583" s="38"/>
    </row>
    <row r="584" spans="1:26" ht="12.75" customHeight="1">
      <c r="A584" s="38"/>
      <c r="B584" s="38"/>
      <c r="C584" s="38"/>
      <c r="D584" s="38"/>
      <c r="E584" s="38"/>
      <c r="F584" s="38"/>
      <c r="G584" s="38"/>
      <c r="H584" s="38"/>
      <c r="I584" s="38"/>
      <c r="J584" s="38"/>
      <c r="K584" s="38"/>
      <c r="L584" s="38"/>
      <c r="M584" s="38"/>
      <c r="N584" s="38"/>
      <c r="O584" s="38"/>
      <c r="P584" s="38"/>
      <c r="Q584" s="38"/>
      <c r="R584" s="38"/>
      <c r="S584" s="38"/>
      <c r="T584" s="38"/>
      <c r="U584" s="38"/>
      <c r="V584" s="38"/>
      <c r="W584" s="38"/>
      <c r="X584" s="38"/>
      <c r="Y584" s="38"/>
      <c r="Z584" s="38"/>
    </row>
    <row r="585" spans="1:26" ht="12.75" customHeight="1">
      <c r="A585" s="38"/>
      <c r="B585" s="38"/>
      <c r="C585" s="38"/>
      <c r="D585" s="38"/>
      <c r="E585" s="38"/>
      <c r="F585" s="38"/>
      <c r="G585" s="38"/>
      <c r="H585" s="38"/>
      <c r="I585" s="38"/>
      <c r="J585" s="38"/>
      <c r="K585" s="38"/>
      <c r="L585" s="38"/>
      <c r="M585" s="38"/>
      <c r="N585" s="38"/>
      <c r="O585" s="38"/>
      <c r="P585" s="38"/>
      <c r="Q585" s="38"/>
      <c r="R585" s="38"/>
      <c r="S585" s="38"/>
      <c r="T585" s="38"/>
      <c r="U585" s="38"/>
      <c r="V585" s="38"/>
      <c r="W585" s="38"/>
      <c r="X585" s="38"/>
      <c r="Y585" s="38"/>
      <c r="Z585" s="38"/>
    </row>
    <row r="586" spans="1:26" ht="12.75" customHeight="1">
      <c r="A586" s="38"/>
      <c r="B586" s="38"/>
      <c r="C586" s="38"/>
      <c r="D586" s="38"/>
      <c r="E586" s="38"/>
      <c r="F586" s="38"/>
      <c r="G586" s="38"/>
      <c r="H586" s="38"/>
      <c r="I586" s="38"/>
      <c r="J586" s="38"/>
      <c r="K586" s="38"/>
      <c r="L586" s="38"/>
      <c r="M586" s="38"/>
      <c r="N586" s="38"/>
      <c r="O586" s="38"/>
      <c r="P586" s="38"/>
      <c r="Q586" s="38"/>
      <c r="R586" s="38"/>
      <c r="S586" s="38"/>
      <c r="T586" s="38"/>
      <c r="U586" s="38"/>
      <c r="V586" s="38"/>
      <c r="W586" s="38"/>
      <c r="X586" s="38"/>
      <c r="Y586" s="38"/>
      <c r="Z586" s="38"/>
    </row>
    <row r="587" spans="1:26" ht="12.75" customHeight="1">
      <c r="A587" s="38"/>
      <c r="B587" s="38"/>
      <c r="C587" s="38"/>
      <c r="D587" s="38"/>
      <c r="E587" s="38"/>
      <c r="F587" s="38"/>
      <c r="G587" s="38"/>
      <c r="H587" s="38"/>
      <c r="I587" s="38"/>
      <c r="J587" s="38"/>
      <c r="K587" s="38"/>
      <c r="L587" s="38"/>
      <c r="M587" s="38"/>
      <c r="N587" s="38"/>
      <c r="O587" s="38"/>
      <c r="P587" s="38"/>
      <c r="Q587" s="38"/>
      <c r="R587" s="38"/>
      <c r="S587" s="38"/>
      <c r="T587" s="38"/>
      <c r="U587" s="38"/>
      <c r="V587" s="38"/>
      <c r="W587" s="38"/>
      <c r="X587" s="38"/>
      <c r="Y587" s="38"/>
      <c r="Z587" s="38"/>
    </row>
    <row r="588" spans="1:26" ht="12.75" customHeight="1">
      <c r="A588" s="38"/>
      <c r="B588" s="38"/>
      <c r="C588" s="38"/>
      <c r="D588" s="38"/>
      <c r="E588" s="38"/>
      <c r="F588" s="38"/>
      <c r="G588" s="38"/>
      <c r="H588" s="38"/>
      <c r="I588" s="38"/>
      <c r="J588" s="38"/>
      <c r="K588" s="38"/>
      <c r="L588" s="38"/>
      <c r="M588" s="38"/>
      <c r="N588" s="38"/>
      <c r="O588" s="38"/>
      <c r="P588" s="38"/>
      <c r="Q588" s="38"/>
      <c r="R588" s="38"/>
      <c r="S588" s="38"/>
      <c r="T588" s="38"/>
      <c r="U588" s="38"/>
      <c r="V588" s="38"/>
      <c r="W588" s="38"/>
      <c r="X588" s="38"/>
      <c r="Y588" s="38"/>
      <c r="Z588" s="38"/>
    </row>
    <row r="589" spans="1:26" ht="12.75" customHeight="1">
      <c r="A589" s="38"/>
      <c r="B589" s="38"/>
      <c r="C589" s="38"/>
      <c r="D589" s="38"/>
      <c r="E589" s="38"/>
      <c r="F589" s="38"/>
      <c r="G589" s="38"/>
      <c r="H589" s="38"/>
      <c r="I589" s="38"/>
      <c r="J589" s="38"/>
      <c r="K589" s="38"/>
      <c r="L589" s="38"/>
      <c r="M589" s="38"/>
      <c r="N589" s="38"/>
      <c r="O589" s="38"/>
      <c r="P589" s="38"/>
      <c r="Q589" s="38"/>
      <c r="R589" s="38"/>
      <c r="S589" s="38"/>
      <c r="T589" s="38"/>
      <c r="U589" s="38"/>
      <c r="V589" s="38"/>
      <c r="W589" s="38"/>
      <c r="X589" s="38"/>
      <c r="Y589" s="38"/>
      <c r="Z589" s="38"/>
    </row>
    <row r="590" spans="1:26" ht="12.75" customHeight="1">
      <c r="A590" s="38"/>
      <c r="B590" s="38"/>
      <c r="C590" s="38"/>
      <c r="D590" s="38"/>
      <c r="E590" s="38"/>
      <c r="F590" s="38"/>
      <c r="G590" s="38"/>
      <c r="H590" s="38"/>
      <c r="I590" s="38"/>
      <c r="J590" s="38"/>
      <c r="K590" s="38"/>
      <c r="L590" s="38"/>
      <c r="M590" s="38"/>
      <c r="N590" s="38"/>
      <c r="O590" s="38"/>
      <c r="P590" s="38"/>
      <c r="Q590" s="38"/>
      <c r="R590" s="38"/>
      <c r="S590" s="38"/>
      <c r="T590" s="38"/>
      <c r="U590" s="38"/>
      <c r="V590" s="38"/>
      <c r="W590" s="38"/>
      <c r="X590" s="38"/>
      <c r="Y590" s="38"/>
      <c r="Z590" s="38"/>
    </row>
    <row r="591" spans="1:26" ht="12.75" customHeight="1">
      <c r="A591" s="38"/>
      <c r="B591" s="38"/>
      <c r="C591" s="38"/>
      <c r="D591" s="38"/>
      <c r="E591" s="38"/>
      <c r="F591" s="38"/>
      <c r="G591" s="38"/>
      <c r="H591" s="38"/>
      <c r="I591" s="38"/>
      <c r="J591" s="38"/>
      <c r="K591" s="38"/>
      <c r="L591" s="38"/>
      <c r="M591" s="38"/>
      <c r="N591" s="38"/>
      <c r="O591" s="38"/>
      <c r="P591" s="38"/>
      <c r="Q591" s="38"/>
      <c r="R591" s="38"/>
      <c r="S591" s="38"/>
      <c r="T591" s="38"/>
      <c r="U591" s="38"/>
      <c r="V591" s="38"/>
      <c r="W591" s="38"/>
      <c r="X591" s="38"/>
      <c r="Y591" s="38"/>
      <c r="Z591" s="38"/>
    </row>
    <row r="592" spans="1:26" ht="12.75" customHeight="1">
      <c r="A592" s="38"/>
      <c r="B592" s="38"/>
      <c r="C592" s="38"/>
      <c r="D592" s="38"/>
      <c r="E592" s="38"/>
      <c r="F592" s="38"/>
      <c r="G592" s="38"/>
      <c r="H592" s="38"/>
      <c r="I592" s="38"/>
      <c r="J592" s="38"/>
      <c r="K592" s="38"/>
      <c r="L592" s="38"/>
      <c r="M592" s="38"/>
      <c r="N592" s="38"/>
      <c r="O592" s="38"/>
      <c r="P592" s="38"/>
      <c r="Q592" s="38"/>
      <c r="R592" s="38"/>
      <c r="S592" s="38"/>
      <c r="T592" s="38"/>
      <c r="U592" s="38"/>
      <c r="V592" s="38"/>
      <c r="W592" s="38"/>
      <c r="X592" s="38"/>
      <c r="Y592" s="38"/>
      <c r="Z592" s="38"/>
    </row>
    <row r="593" spans="1:26" ht="12.75" customHeight="1">
      <c r="A593" s="38"/>
      <c r="B593" s="38"/>
      <c r="C593" s="38"/>
      <c r="D593" s="38"/>
      <c r="E593" s="38"/>
      <c r="F593" s="38"/>
      <c r="G593" s="38"/>
      <c r="H593" s="38"/>
      <c r="I593" s="38"/>
      <c r="J593" s="38"/>
      <c r="K593" s="38"/>
      <c r="L593" s="38"/>
      <c r="M593" s="38"/>
      <c r="N593" s="38"/>
      <c r="O593" s="38"/>
      <c r="P593" s="38"/>
      <c r="Q593" s="38"/>
      <c r="R593" s="38"/>
      <c r="S593" s="38"/>
      <c r="T593" s="38"/>
      <c r="U593" s="38"/>
      <c r="V593" s="38"/>
      <c r="W593" s="38"/>
      <c r="X593" s="38"/>
      <c r="Y593" s="38"/>
      <c r="Z593" s="38"/>
    </row>
    <row r="594" spans="1:26" ht="12.75" customHeight="1">
      <c r="A594" s="38"/>
      <c r="B594" s="38"/>
      <c r="C594" s="38"/>
      <c r="D594" s="38"/>
      <c r="E594" s="38"/>
      <c r="F594" s="38"/>
      <c r="G594" s="38"/>
      <c r="H594" s="38"/>
      <c r="I594" s="38"/>
      <c r="J594" s="38"/>
      <c r="K594" s="38"/>
      <c r="L594" s="38"/>
      <c r="M594" s="38"/>
      <c r="N594" s="38"/>
      <c r="O594" s="38"/>
      <c r="P594" s="38"/>
      <c r="Q594" s="38"/>
      <c r="R594" s="38"/>
      <c r="S594" s="38"/>
      <c r="T594" s="38"/>
      <c r="U594" s="38"/>
      <c r="V594" s="38"/>
      <c r="W594" s="38"/>
      <c r="X594" s="38"/>
      <c r="Y594" s="38"/>
      <c r="Z594" s="38"/>
    </row>
    <row r="595" spans="1:26" ht="12.75" customHeight="1">
      <c r="A595" s="38"/>
      <c r="B595" s="38"/>
      <c r="C595" s="38"/>
      <c r="D595" s="38"/>
      <c r="E595" s="38"/>
      <c r="F595" s="38"/>
      <c r="G595" s="38"/>
      <c r="H595" s="38"/>
      <c r="I595" s="38"/>
      <c r="J595" s="38"/>
      <c r="K595" s="38"/>
      <c r="L595" s="38"/>
      <c r="M595" s="38"/>
      <c r="N595" s="38"/>
      <c r="O595" s="38"/>
      <c r="P595" s="38"/>
      <c r="Q595" s="38"/>
      <c r="R595" s="38"/>
      <c r="S595" s="38"/>
      <c r="T595" s="38"/>
      <c r="U595" s="38"/>
      <c r="V595" s="38"/>
      <c r="W595" s="38"/>
      <c r="X595" s="38"/>
      <c r="Y595" s="38"/>
      <c r="Z595" s="38"/>
    </row>
    <row r="596" spans="1:26" ht="12.75" customHeight="1">
      <c r="A596" s="38"/>
      <c r="B596" s="38"/>
      <c r="C596" s="38"/>
      <c r="D596" s="38"/>
      <c r="E596" s="38"/>
      <c r="F596" s="38"/>
      <c r="G596" s="38"/>
      <c r="H596" s="38"/>
      <c r="I596" s="38"/>
      <c r="J596" s="38"/>
      <c r="K596" s="38"/>
      <c r="L596" s="38"/>
      <c r="M596" s="38"/>
      <c r="N596" s="38"/>
      <c r="O596" s="38"/>
      <c r="P596" s="38"/>
      <c r="Q596" s="38"/>
      <c r="R596" s="38"/>
      <c r="S596" s="38"/>
      <c r="T596" s="38"/>
      <c r="U596" s="38"/>
      <c r="V596" s="38"/>
      <c r="W596" s="38"/>
      <c r="X596" s="38"/>
      <c r="Y596" s="38"/>
      <c r="Z596" s="38"/>
    </row>
    <row r="597" spans="1:26" ht="12.75" customHeight="1">
      <c r="A597" s="38"/>
      <c r="B597" s="38"/>
      <c r="C597" s="38"/>
      <c r="D597" s="38"/>
      <c r="E597" s="38"/>
      <c r="F597" s="38"/>
      <c r="G597" s="38"/>
      <c r="H597" s="38"/>
      <c r="I597" s="38"/>
      <c r="J597" s="38"/>
      <c r="K597" s="38"/>
      <c r="L597" s="38"/>
      <c r="M597" s="38"/>
      <c r="N597" s="38"/>
      <c r="O597" s="38"/>
      <c r="P597" s="38"/>
      <c r="Q597" s="38"/>
      <c r="R597" s="38"/>
      <c r="S597" s="38"/>
      <c r="T597" s="38"/>
      <c r="U597" s="38"/>
      <c r="V597" s="38"/>
      <c r="W597" s="38"/>
      <c r="X597" s="38"/>
      <c r="Y597" s="38"/>
      <c r="Z597" s="38"/>
    </row>
    <row r="598" spans="1:26" ht="12.75" customHeight="1">
      <c r="A598" s="38"/>
      <c r="B598" s="38"/>
      <c r="C598" s="38"/>
      <c r="D598" s="38"/>
      <c r="E598" s="38"/>
      <c r="F598" s="38"/>
      <c r="G598" s="38"/>
      <c r="H598" s="38"/>
      <c r="I598" s="38"/>
      <c r="J598" s="38"/>
      <c r="K598" s="38"/>
      <c r="L598" s="38"/>
      <c r="M598" s="38"/>
      <c r="N598" s="38"/>
      <c r="O598" s="38"/>
      <c r="P598" s="38"/>
      <c r="Q598" s="38"/>
      <c r="R598" s="38"/>
      <c r="S598" s="38"/>
      <c r="T598" s="38"/>
      <c r="U598" s="38"/>
      <c r="V598" s="38"/>
      <c r="W598" s="38"/>
      <c r="X598" s="38"/>
      <c r="Y598" s="38"/>
      <c r="Z598" s="38"/>
    </row>
    <row r="599" spans="1:26" ht="12.75" customHeight="1">
      <c r="A599" s="38"/>
      <c r="B599" s="38"/>
      <c r="C599" s="38"/>
      <c r="D599" s="38"/>
      <c r="E599" s="38"/>
      <c r="F599" s="38"/>
      <c r="G599" s="38"/>
      <c r="H599" s="38"/>
      <c r="I599" s="38"/>
      <c r="J599" s="38"/>
      <c r="K599" s="38"/>
      <c r="L599" s="38"/>
      <c r="M599" s="38"/>
      <c r="N599" s="38"/>
      <c r="O599" s="38"/>
      <c r="P599" s="38"/>
      <c r="Q599" s="38"/>
      <c r="R599" s="38"/>
      <c r="S599" s="38"/>
      <c r="T599" s="38"/>
      <c r="U599" s="38"/>
      <c r="V599" s="38"/>
      <c r="W599" s="38"/>
      <c r="X599" s="38"/>
      <c r="Y599" s="38"/>
      <c r="Z599" s="38"/>
    </row>
    <row r="600" spans="1:26" ht="12.75" customHeight="1">
      <c r="A600" s="38"/>
      <c r="B600" s="38"/>
      <c r="C600" s="38"/>
      <c r="D600" s="38"/>
      <c r="E600" s="38"/>
      <c r="F600" s="38"/>
      <c r="G600" s="38"/>
      <c r="H600" s="38"/>
      <c r="I600" s="38"/>
      <c r="J600" s="38"/>
      <c r="K600" s="38"/>
      <c r="L600" s="38"/>
      <c r="M600" s="38"/>
      <c r="N600" s="38"/>
      <c r="O600" s="38"/>
      <c r="P600" s="38"/>
      <c r="Q600" s="38"/>
      <c r="R600" s="38"/>
      <c r="S600" s="38"/>
      <c r="T600" s="38"/>
      <c r="U600" s="38"/>
      <c r="V600" s="38"/>
      <c r="W600" s="38"/>
      <c r="X600" s="38"/>
      <c r="Y600" s="38"/>
      <c r="Z600" s="38"/>
    </row>
    <row r="601" spans="1:26" ht="12.75" customHeight="1">
      <c r="A601" s="38"/>
      <c r="B601" s="38"/>
      <c r="C601" s="38"/>
      <c r="D601" s="38"/>
      <c r="E601" s="38"/>
      <c r="F601" s="38"/>
      <c r="G601" s="38"/>
      <c r="H601" s="38"/>
      <c r="I601" s="38"/>
      <c r="J601" s="38"/>
      <c r="K601" s="38"/>
      <c r="L601" s="38"/>
      <c r="M601" s="38"/>
      <c r="N601" s="38"/>
      <c r="O601" s="38"/>
      <c r="P601" s="38"/>
      <c r="Q601" s="38"/>
      <c r="R601" s="38"/>
      <c r="S601" s="38"/>
      <c r="T601" s="38"/>
      <c r="U601" s="38"/>
      <c r="V601" s="38"/>
      <c r="W601" s="38"/>
      <c r="X601" s="38"/>
      <c r="Y601" s="38"/>
      <c r="Z601" s="38"/>
    </row>
    <row r="602" spans="1:26" ht="12.75" customHeight="1">
      <c r="A602" s="38"/>
      <c r="B602" s="38"/>
      <c r="C602" s="38"/>
      <c r="D602" s="38"/>
      <c r="E602" s="38"/>
      <c r="F602" s="38"/>
      <c r="G602" s="38"/>
      <c r="H602" s="38"/>
      <c r="I602" s="38"/>
      <c r="J602" s="38"/>
      <c r="K602" s="38"/>
      <c r="L602" s="38"/>
      <c r="M602" s="38"/>
      <c r="N602" s="38"/>
      <c r="O602" s="38"/>
      <c r="P602" s="38"/>
      <c r="Q602" s="38"/>
      <c r="R602" s="38"/>
      <c r="S602" s="38"/>
      <c r="T602" s="38"/>
      <c r="U602" s="38"/>
      <c r="V602" s="38"/>
      <c r="W602" s="38"/>
      <c r="X602" s="38"/>
      <c r="Y602" s="38"/>
      <c r="Z602" s="38"/>
    </row>
    <row r="603" spans="1:26" ht="12.75" customHeight="1">
      <c r="A603" s="38"/>
      <c r="B603" s="38"/>
      <c r="C603" s="38"/>
      <c r="D603" s="38"/>
      <c r="E603" s="38"/>
      <c r="F603" s="38"/>
      <c r="G603" s="38"/>
      <c r="H603" s="38"/>
      <c r="I603" s="38"/>
      <c r="J603" s="38"/>
      <c r="K603" s="38"/>
      <c r="L603" s="38"/>
      <c r="M603" s="38"/>
      <c r="N603" s="38"/>
      <c r="O603" s="38"/>
      <c r="P603" s="38"/>
      <c r="Q603" s="38"/>
      <c r="R603" s="38"/>
      <c r="S603" s="38"/>
      <c r="T603" s="38"/>
      <c r="U603" s="38"/>
      <c r="V603" s="38"/>
      <c r="W603" s="38"/>
      <c r="X603" s="38"/>
      <c r="Y603" s="38"/>
      <c r="Z603" s="38"/>
    </row>
    <row r="604" spans="1:26" ht="12.75" customHeight="1">
      <c r="A604" s="38"/>
      <c r="B604" s="38"/>
      <c r="C604" s="38"/>
      <c r="D604" s="38"/>
      <c r="E604" s="38"/>
      <c r="F604" s="38"/>
      <c r="G604" s="38"/>
      <c r="H604" s="38"/>
      <c r="I604" s="38"/>
      <c r="J604" s="38"/>
      <c r="K604" s="38"/>
      <c r="L604" s="38"/>
      <c r="M604" s="38"/>
      <c r="N604" s="38"/>
      <c r="O604" s="38"/>
      <c r="P604" s="38"/>
      <c r="Q604" s="38"/>
      <c r="R604" s="38"/>
      <c r="S604" s="38"/>
      <c r="T604" s="38"/>
      <c r="U604" s="38"/>
      <c r="V604" s="38"/>
      <c r="W604" s="38"/>
      <c r="X604" s="38"/>
      <c r="Y604" s="38"/>
      <c r="Z604" s="38"/>
    </row>
    <row r="605" spans="1:26" ht="12.75" customHeight="1">
      <c r="A605" s="38"/>
      <c r="B605" s="38"/>
      <c r="C605" s="38"/>
      <c r="D605" s="38"/>
      <c r="E605" s="38"/>
      <c r="F605" s="38"/>
      <c r="G605" s="38"/>
      <c r="H605" s="38"/>
      <c r="I605" s="38"/>
      <c r="J605" s="38"/>
      <c r="K605" s="38"/>
      <c r="L605" s="38"/>
      <c r="M605" s="38"/>
      <c r="N605" s="38"/>
      <c r="O605" s="38"/>
      <c r="P605" s="38"/>
      <c r="Q605" s="38"/>
      <c r="R605" s="38"/>
      <c r="S605" s="38"/>
      <c r="T605" s="38"/>
      <c r="U605" s="38"/>
      <c r="V605" s="38"/>
      <c r="W605" s="38"/>
      <c r="X605" s="38"/>
      <c r="Y605" s="38"/>
      <c r="Z605" s="38"/>
    </row>
    <row r="606" spans="1:26" ht="12.75" customHeight="1">
      <c r="A606" s="38"/>
      <c r="B606" s="38"/>
      <c r="C606" s="38"/>
      <c r="D606" s="38"/>
      <c r="E606" s="38"/>
      <c r="F606" s="38"/>
      <c r="G606" s="38"/>
      <c r="H606" s="38"/>
      <c r="I606" s="38"/>
      <c r="J606" s="38"/>
      <c r="K606" s="38"/>
      <c r="L606" s="38"/>
      <c r="M606" s="38"/>
      <c r="N606" s="38"/>
      <c r="O606" s="38"/>
      <c r="P606" s="38"/>
      <c r="Q606" s="38"/>
      <c r="R606" s="38"/>
      <c r="S606" s="38"/>
      <c r="T606" s="38"/>
      <c r="U606" s="38"/>
      <c r="V606" s="38"/>
      <c r="W606" s="38"/>
      <c r="X606" s="38"/>
      <c r="Y606" s="38"/>
      <c r="Z606" s="38"/>
    </row>
    <row r="607" spans="1:26" ht="12.75" customHeight="1">
      <c r="A607" s="38"/>
      <c r="B607" s="38"/>
      <c r="C607" s="38"/>
      <c r="D607" s="38"/>
      <c r="E607" s="38"/>
      <c r="F607" s="38"/>
      <c r="G607" s="38"/>
      <c r="H607" s="38"/>
      <c r="I607" s="38"/>
      <c r="J607" s="38"/>
      <c r="K607" s="38"/>
      <c r="L607" s="38"/>
      <c r="M607" s="38"/>
      <c r="N607" s="38"/>
      <c r="O607" s="38"/>
      <c r="P607" s="38"/>
      <c r="Q607" s="38"/>
      <c r="R607" s="38"/>
      <c r="S607" s="38"/>
      <c r="T607" s="38"/>
      <c r="U607" s="38"/>
      <c r="V607" s="38"/>
      <c r="W607" s="38"/>
      <c r="X607" s="38"/>
      <c r="Y607" s="38"/>
      <c r="Z607" s="38"/>
    </row>
    <row r="608" spans="1:26" ht="12.75" customHeight="1">
      <c r="A608" s="38"/>
      <c r="B608" s="38"/>
      <c r="C608" s="38"/>
      <c r="D608" s="38"/>
      <c r="E608" s="38"/>
      <c r="F608" s="38"/>
      <c r="G608" s="38"/>
      <c r="H608" s="38"/>
      <c r="I608" s="38"/>
      <c r="J608" s="38"/>
      <c r="K608" s="38"/>
      <c r="L608" s="38"/>
      <c r="M608" s="38"/>
      <c r="N608" s="38"/>
      <c r="O608" s="38"/>
      <c r="P608" s="38"/>
      <c r="Q608" s="38"/>
      <c r="R608" s="38"/>
      <c r="S608" s="38"/>
      <c r="T608" s="38"/>
      <c r="U608" s="38"/>
      <c r="V608" s="38"/>
      <c r="W608" s="38"/>
      <c r="X608" s="38"/>
      <c r="Y608" s="38"/>
      <c r="Z608" s="38"/>
    </row>
    <row r="609" spans="1:26" ht="12.75" customHeight="1">
      <c r="A609" s="38"/>
      <c r="B609" s="38"/>
      <c r="C609" s="38"/>
      <c r="D609" s="38"/>
      <c r="E609" s="38"/>
      <c r="F609" s="38"/>
      <c r="G609" s="38"/>
      <c r="H609" s="38"/>
      <c r="I609" s="38"/>
      <c r="J609" s="38"/>
      <c r="K609" s="38"/>
      <c r="L609" s="38"/>
      <c r="M609" s="38"/>
      <c r="N609" s="38"/>
      <c r="O609" s="38"/>
      <c r="P609" s="38"/>
      <c r="Q609" s="38"/>
      <c r="R609" s="38"/>
      <c r="S609" s="38"/>
      <c r="T609" s="38"/>
      <c r="U609" s="38"/>
      <c r="V609" s="38"/>
      <c r="W609" s="38"/>
      <c r="X609" s="38"/>
      <c r="Y609" s="38"/>
      <c r="Z609" s="38"/>
    </row>
    <row r="610" spans="1:26" ht="12.75" customHeight="1">
      <c r="A610" s="38"/>
      <c r="B610" s="38"/>
      <c r="C610" s="38"/>
      <c r="D610" s="38"/>
      <c r="E610" s="38"/>
      <c r="F610" s="38"/>
      <c r="G610" s="38"/>
      <c r="H610" s="38"/>
      <c r="I610" s="38"/>
      <c r="J610" s="38"/>
      <c r="K610" s="38"/>
      <c r="L610" s="38"/>
      <c r="M610" s="38"/>
      <c r="N610" s="38"/>
      <c r="O610" s="38"/>
      <c r="P610" s="38"/>
      <c r="Q610" s="38"/>
      <c r="R610" s="38"/>
      <c r="S610" s="38"/>
      <c r="T610" s="38"/>
      <c r="U610" s="38"/>
      <c r="V610" s="38"/>
      <c r="W610" s="38"/>
      <c r="X610" s="38"/>
      <c r="Y610" s="38"/>
      <c r="Z610" s="38"/>
    </row>
    <row r="611" spans="1:26" ht="12.75" customHeight="1">
      <c r="A611" s="38"/>
      <c r="B611" s="38"/>
      <c r="C611" s="38"/>
      <c r="D611" s="38"/>
      <c r="E611" s="38"/>
      <c r="F611" s="38"/>
      <c r="G611" s="38"/>
      <c r="H611" s="38"/>
      <c r="I611" s="38"/>
      <c r="J611" s="38"/>
      <c r="K611" s="38"/>
      <c r="L611" s="38"/>
      <c r="M611" s="38"/>
      <c r="N611" s="38"/>
      <c r="O611" s="38"/>
      <c r="P611" s="38"/>
      <c r="Q611" s="38"/>
      <c r="R611" s="38"/>
      <c r="S611" s="38"/>
      <c r="T611" s="38"/>
      <c r="U611" s="38"/>
      <c r="V611" s="38"/>
      <c r="W611" s="38"/>
      <c r="X611" s="38"/>
      <c r="Y611" s="38"/>
      <c r="Z611" s="38"/>
    </row>
    <row r="612" spans="1:26" ht="12.75" customHeight="1">
      <c r="A612" s="38"/>
      <c r="B612" s="38"/>
      <c r="C612" s="38"/>
      <c r="D612" s="38"/>
      <c r="E612" s="38"/>
      <c r="F612" s="38"/>
      <c r="G612" s="38"/>
      <c r="H612" s="38"/>
      <c r="I612" s="38"/>
      <c r="J612" s="38"/>
      <c r="K612" s="38"/>
      <c r="L612" s="38"/>
      <c r="M612" s="38"/>
      <c r="N612" s="38"/>
      <c r="O612" s="38"/>
      <c r="P612" s="38"/>
      <c r="Q612" s="38"/>
      <c r="R612" s="38"/>
      <c r="S612" s="38"/>
      <c r="T612" s="38"/>
      <c r="U612" s="38"/>
      <c r="V612" s="38"/>
      <c r="W612" s="38"/>
      <c r="X612" s="38"/>
      <c r="Y612" s="38"/>
      <c r="Z612" s="38"/>
    </row>
    <row r="613" spans="1:26" ht="12.75" customHeight="1">
      <c r="A613" s="38"/>
      <c r="B613" s="38"/>
      <c r="C613" s="38"/>
      <c r="D613" s="38"/>
      <c r="E613" s="38"/>
      <c r="F613" s="38"/>
      <c r="G613" s="38"/>
      <c r="H613" s="38"/>
      <c r="I613" s="38"/>
      <c r="J613" s="38"/>
      <c r="K613" s="38"/>
      <c r="L613" s="38"/>
      <c r="M613" s="38"/>
      <c r="N613" s="38"/>
      <c r="O613" s="38"/>
      <c r="P613" s="38"/>
      <c r="Q613" s="38"/>
      <c r="R613" s="38"/>
      <c r="S613" s="38"/>
      <c r="T613" s="38"/>
      <c r="U613" s="38"/>
      <c r="V613" s="38"/>
      <c r="W613" s="38"/>
      <c r="X613" s="38"/>
      <c r="Y613" s="38"/>
      <c r="Z613" s="38"/>
    </row>
    <row r="614" spans="1:26" ht="12.75" customHeight="1">
      <c r="A614" s="38"/>
      <c r="B614" s="38"/>
      <c r="C614" s="38"/>
      <c r="D614" s="38"/>
      <c r="E614" s="38"/>
      <c r="F614" s="38"/>
      <c r="G614" s="38"/>
      <c r="H614" s="38"/>
      <c r="I614" s="38"/>
      <c r="J614" s="38"/>
      <c r="K614" s="38"/>
      <c r="L614" s="38"/>
      <c r="M614" s="38"/>
      <c r="N614" s="38"/>
      <c r="O614" s="38"/>
      <c r="P614" s="38"/>
      <c r="Q614" s="38"/>
      <c r="R614" s="38"/>
      <c r="S614" s="38"/>
      <c r="T614" s="38"/>
      <c r="U614" s="38"/>
      <c r="V614" s="38"/>
      <c r="W614" s="38"/>
      <c r="X614" s="38"/>
      <c r="Y614" s="38"/>
      <c r="Z614" s="38"/>
    </row>
    <row r="615" spans="1:26" ht="12.75" customHeight="1">
      <c r="A615" s="38"/>
      <c r="B615" s="38"/>
      <c r="C615" s="38"/>
      <c r="D615" s="38"/>
      <c r="E615" s="38"/>
      <c r="F615" s="38"/>
      <c r="G615" s="38"/>
      <c r="H615" s="38"/>
      <c r="I615" s="38"/>
      <c r="J615" s="38"/>
      <c r="K615" s="38"/>
      <c r="L615" s="38"/>
      <c r="M615" s="38"/>
      <c r="N615" s="38"/>
      <c r="O615" s="38"/>
      <c r="P615" s="38"/>
      <c r="Q615" s="38"/>
      <c r="R615" s="38"/>
      <c r="S615" s="38"/>
      <c r="T615" s="38"/>
      <c r="U615" s="38"/>
      <c r="V615" s="38"/>
      <c r="W615" s="38"/>
      <c r="X615" s="38"/>
      <c r="Y615" s="38"/>
      <c r="Z615" s="38"/>
    </row>
    <row r="616" spans="1:26" ht="12.75" customHeight="1">
      <c r="A616" s="38"/>
      <c r="B616" s="38"/>
      <c r="C616" s="38"/>
      <c r="D616" s="38"/>
      <c r="E616" s="38"/>
      <c r="F616" s="38"/>
      <c r="G616" s="38"/>
      <c r="H616" s="38"/>
      <c r="I616" s="38"/>
      <c r="J616" s="38"/>
      <c r="K616" s="38"/>
      <c r="L616" s="38"/>
      <c r="M616" s="38"/>
      <c r="N616" s="38"/>
      <c r="O616" s="38"/>
      <c r="P616" s="38"/>
      <c r="Q616" s="38"/>
      <c r="R616" s="38"/>
      <c r="S616" s="38"/>
      <c r="T616" s="38"/>
      <c r="U616" s="38"/>
      <c r="V616" s="38"/>
      <c r="W616" s="38"/>
      <c r="X616" s="38"/>
      <c r="Y616" s="38"/>
      <c r="Z616" s="38"/>
    </row>
    <row r="617" spans="1:26" ht="12.75" customHeight="1">
      <c r="A617" s="38"/>
      <c r="B617" s="38"/>
      <c r="C617" s="38"/>
      <c r="D617" s="38"/>
      <c r="E617" s="38"/>
      <c r="F617" s="38"/>
      <c r="G617" s="38"/>
      <c r="H617" s="38"/>
      <c r="I617" s="38"/>
      <c r="J617" s="38"/>
      <c r="K617" s="38"/>
      <c r="L617" s="38"/>
      <c r="M617" s="38"/>
      <c r="N617" s="38"/>
      <c r="O617" s="38"/>
      <c r="P617" s="38"/>
      <c r="Q617" s="38"/>
      <c r="R617" s="38"/>
      <c r="S617" s="38"/>
      <c r="T617" s="38"/>
      <c r="U617" s="38"/>
      <c r="V617" s="38"/>
      <c r="W617" s="38"/>
      <c r="X617" s="38"/>
      <c r="Y617" s="38"/>
      <c r="Z617" s="38"/>
    </row>
    <row r="618" spans="1:26" ht="12.75" customHeight="1">
      <c r="A618" s="38"/>
      <c r="B618" s="38"/>
      <c r="C618" s="38"/>
      <c r="D618" s="38"/>
      <c r="E618" s="38"/>
      <c r="F618" s="38"/>
      <c r="G618" s="38"/>
      <c r="H618" s="38"/>
      <c r="I618" s="38"/>
      <c r="J618" s="38"/>
      <c r="K618" s="38"/>
      <c r="L618" s="38"/>
      <c r="M618" s="38"/>
      <c r="N618" s="38"/>
      <c r="O618" s="38"/>
      <c r="P618" s="38"/>
      <c r="Q618" s="38"/>
      <c r="R618" s="38"/>
      <c r="S618" s="38"/>
      <c r="T618" s="38"/>
      <c r="U618" s="38"/>
      <c r="V618" s="38"/>
      <c r="W618" s="38"/>
      <c r="X618" s="38"/>
      <c r="Y618" s="38"/>
      <c r="Z618" s="38"/>
    </row>
    <row r="619" spans="1:26" ht="12.75" customHeight="1">
      <c r="A619" s="38"/>
      <c r="B619" s="38"/>
      <c r="C619" s="38"/>
      <c r="D619" s="38"/>
      <c r="E619" s="38"/>
      <c r="F619" s="38"/>
      <c r="G619" s="38"/>
      <c r="H619" s="38"/>
      <c r="I619" s="38"/>
      <c r="J619" s="38"/>
      <c r="K619" s="38"/>
      <c r="L619" s="38"/>
      <c r="M619" s="38"/>
      <c r="N619" s="38"/>
      <c r="O619" s="38"/>
      <c r="P619" s="38"/>
      <c r="Q619" s="38"/>
      <c r="R619" s="38"/>
      <c r="S619" s="38"/>
      <c r="T619" s="38"/>
      <c r="U619" s="38"/>
      <c r="V619" s="38"/>
      <c r="W619" s="38"/>
      <c r="X619" s="38"/>
      <c r="Y619" s="38"/>
      <c r="Z619" s="38"/>
    </row>
    <row r="620" spans="1:26" ht="12.75" customHeight="1">
      <c r="A620" s="38"/>
      <c r="B620" s="38"/>
      <c r="C620" s="38"/>
      <c r="D620" s="38"/>
      <c r="E620" s="38"/>
      <c r="F620" s="38"/>
      <c r="G620" s="38"/>
      <c r="H620" s="38"/>
      <c r="I620" s="38"/>
      <c r="J620" s="38"/>
      <c r="K620" s="38"/>
      <c r="L620" s="38"/>
      <c r="M620" s="38"/>
      <c r="N620" s="38"/>
      <c r="O620" s="38"/>
      <c r="P620" s="38"/>
      <c r="Q620" s="38"/>
      <c r="R620" s="38"/>
      <c r="S620" s="38"/>
      <c r="T620" s="38"/>
      <c r="U620" s="38"/>
      <c r="V620" s="38"/>
      <c r="W620" s="38"/>
      <c r="X620" s="38"/>
      <c r="Y620" s="38"/>
      <c r="Z620" s="38"/>
    </row>
    <row r="621" spans="1:26" ht="12.75" customHeight="1">
      <c r="A621" s="38"/>
      <c r="B621" s="38"/>
      <c r="C621" s="38"/>
      <c r="D621" s="38"/>
      <c r="E621" s="38"/>
      <c r="F621" s="38"/>
      <c r="G621" s="38"/>
      <c r="H621" s="38"/>
      <c r="I621" s="38"/>
      <c r="J621" s="38"/>
      <c r="K621" s="38"/>
      <c r="L621" s="38"/>
      <c r="M621" s="38"/>
      <c r="N621" s="38"/>
      <c r="O621" s="38"/>
      <c r="P621" s="38"/>
      <c r="Q621" s="38"/>
      <c r="R621" s="38"/>
      <c r="S621" s="38"/>
      <c r="T621" s="38"/>
      <c r="U621" s="38"/>
      <c r="V621" s="38"/>
      <c r="W621" s="38"/>
      <c r="X621" s="38"/>
      <c r="Y621" s="38"/>
      <c r="Z621" s="38"/>
    </row>
    <row r="622" spans="1:26" ht="12.75" customHeight="1">
      <c r="A622" s="38"/>
      <c r="B622" s="38"/>
      <c r="C622" s="38"/>
      <c r="D622" s="38"/>
      <c r="E622" s="38"/>
      <c r="F622" s="38"/>
      <c r="G622" s="38"/>
      <c r="H622" s="38"/>
      <c r="I622" s="38"/>
      <c r="J622" s="38"/>
      <c r="K622" s="38"/>
      <c r="L622" s="38"/>
      <c r="M622" s="38"/>
      <c r="N622" s="38"/>
      <c r="O622" s="38"/>
      <c r="P622" s="38"/>
      <c r="Q622" s="38"/>
      <c r="R622" s="38"/>
      <c r="S622" s="38"/>
      <c r="T622" s="38"/>
      <c r="U622" s="38"/>
      <c r="V622" s="38"/>
      <c r="W622" s="38"/>
      <c r="X622" s="38"/>
      <c r="Y622" s="38"/>
      <c r="Z622" s="38"/>
    </row>
    <row r="623" spans="1:26" ht="12.75" customHeight="1">
      <c r="A623" s="38"/>
      <c r="B623" s="38"/>
      <c r="C623" s="38"/>
      <c r="D623" s="38"/>
      <c r="E623" s="38"/>
      <c r="F623" s="38"/>
      <c r="G623" s="38"/>
      <c r="H623" s="38"/>
      <c r="I623" s="38"/>
      <c r="J623" s="38"/>
      <c r="K623" s="38"/>
      <c r="L623" s="38"/>
      <c r="M623" s="38"/>
      <c r="N623" s="38"/>
      <c r="O623" s="38"/>
      <c r="P623" s="38"/>
      <c r="Q623" s="38"/>
      <c r="R623" s="38"/>
      <c r="S623" s="38"/>
      <c r="T623" s="38"/>
      <c r="U623" s="38"/>
      <c r="V623" s="38"/>
      <c r="W623" s="38"/>
      <c r="X623" s="38"/>
      <c r="Y623" s="38"/>
      <c r="Z623" s="38"/>
    </row>
    <row r="624" spans="1:26" ht="12.75" customHeight="1">
      <c r="A624" s="38"/>
      <c r="B624" s="38"/>
      <c r="C624" s="38"/>
      <c r="D624" s="38"/>
      <c r="E624" s="38"/>
      <c r="F624" s="38"/>
      <c r="G624" s="38"/>
      <c r="H624" s="38"/>
      <c r="I624" s="38"/>
      <c r="J624" s="38"/>
      <c r="K624" s="38"/>
      <c r="L624" s="38"/>
      <c r="M624" s="38"/>
      <c r="N624" s="38"/>
      <c r="O624" s="38"/>
      <c r="P624" s="38"/>
      <c r="Q624" s="38"/>
      <c r="R624" s="38"/>
      <c r="S624" s="38"/>
      <c r="T624" s="38"/>
      <c r="U624" s="38"/>
      <c r="V624" s="38"/>
      <c r="W624" s="38"/>
      <c r="X624" s="38"/>
      <c r="Y624" s="38"/>
      <c r="Z624" s="38"/>
    </row>
    <row r="625" spans="1:26" ht="12.75" customHeight="1">
      <c r="A625" s="38"/>
      <c r="B625" s="38"/>
      <c r="C625" s="38"/>
      <c r="D625" s="38"/>
      <c r="E625" s="38"/>
      <c r="F625" s="38"/>
      <c r="G625" s="38"/>
      <c r="H625" s="38"/>
      <c r="I625" s="38"/>
      <c r="J625" s="38"/>
      <c r="K625" s="38"/>
      <c r="L625" s="38"/>
      <c r="M625" s="38"/>
      <c r="N625" s="38"/>
      <c r="O625" s="38"/>
      <c r="P625" s="38"/>
      <c r="Q625" s="38"/>
      <c r="R625" s="38"/>
      <c r="S625" s="38"/>
      <c r="T625" s="38"/>
      <c r="U625" s="38"/>
      <c r="V625" s="38"/>
      <c r="W625" s="38"/>
      <c r="X625" s="38"/>
      <c r="Y625" s="38"/>
      <c r="Z625" s="38"/>
    </row>
    <row r="626" spans="1:26" ht="12.75" customHeight="1">
      <c r="A626" s="38"/>
      <c r="B626" s="38"/>
      <c r="C626" s="38"/>
      <c r="D626" s="38"/>
      <c r="E626" s="38"/>
      <c r="F626" s="38"/>
      <c r="G626" s="38"/>
      <c r="H626" s="38"/>
      <c r="I626" s="38"/>
      <c r="J626" s="38"/>
      <c r="K626" s="38"/>
      <c r="L626" s="38"/>
      <c r="M626" s="38"/>
      <c r="N626" s="38"/>
      <c r="O626" s="38"/>
      <c r="P626" s="38"/>
      <c r="Q626" s="38"/>
      <c r="R626" s="38"/>
      <c r="S626" s="38"/>
      <c r="T626" s="38"/>
      <c r="U626" s="38"/>
      <c r="V626" s="38"/>
      <c r="W626" s="38"/>
      <c r="X626" s="38"/>
      <c r="Y626" s="38"/>
      <c r="Z626" s="38"/>
    </row>
    <row r="627" spans="1:26" ht="12.75" customHeight="1">
      <c r="A627" s="38"/>
      <c r="B627" s="38"/>
      <c r="C627" s="38"/>
      <c r="D627" s="38"/>
      <c r="E627" s="38"/>
      <c r="F627" s="38"/>
      <c r="G627" s="38"/>
      <c r="H627" s="38"/>
      <c r="I627" s="38"/>
      <c r="J627" s="38"/>
      <c r="K627" s="38"/>
      <c r="L627" s="38"/>
      <c r="M627" s="38"/>
      <c r="N627" s="38"/>
      <c r="O627" s="38"/>
      <c r="P627" s="38"/>
      <c r="Q627" s="38"/>
      <c r="R627" s="38"/>
      <c r="S627" s="38"/>
      <c r="T627" s="38"/>
      <c r="U627" s="38"/>
      <c r="V627" s="38"/>
      <c r="W627" s="38"/>
      <c r="X627" s="38"/>
      <c r="Y627" s="38"/>
      <c r="Z627" s="38"/>
    </row>
    <row r="628" spans="1:26" ht="12.75" customHeight="1">
      <c r="A628" s="38"/>
      <c r="B628" s="38"/>
      <c r="C628" s="38"/>
      <c r="D628" s="38"/>
      <c r="E628" s="38"/>
      <c r="F628" s="38"/>
      <c r="G628" s="38"/>
      <c r="H628" s="38"/>
      <c r="I628" s="38"/>
      <c r="J628" s="38"/>
      <c r="K628" s="38"/>
      <c r="L628" s="38"/>
      <c r="M628" s="38"/>
      <c r="N628" s="38"/>
      <c r="O628" s="38"/>
      <c r="P628" s="38"/>
      <c r="Q628" s="38"/>
      <c r="R628" s="38"/>
      <c r="S628" s="38"/>
      <c r="T628" s="38"/>
      <c r="U628" s="38"/>
      <c r="V628" s="38"/>
      <c r="W628" s="38"/>
      <c r="X628" s="38"/>
      <c r="Y628" s="38"/>
      <c r="Z628" s="38"/>
    </row>
    <row r="629" spans="1:26" ht="12.75" customHeight="1">
      <c r="A629" s="38"/>
      <c r="B629" s="38"/>
      <c r="C629" s="38"/>
      <c r="D629" s="38"/>
      <c r="E629" s="38"/>
      <c r="F629" s="38"/>
      <c r="G629" s="38"/>
      <c r="H629" s="38"/>
      <c r="I629" s="38"/>
      <c r="J629" s="38"/>
      <c r="K629" s="38"/>
      <c r="L629" s="38"/>
      <c r="M629" s="38"/>
      <c r="N629" s="38"/>
      <c r="O629" s="38"/>
      <c r="P629" s="38"/>
      <c r="Q629" s="38"/>
      <c r="R629" s="38"/>
      <c r="S629" s="38"/>
      <c r="T629" s="38"/>
      <c r="U629" s="38"/>
      <c r="V629" s="38"/>
      <c r="W629" s="38"/>
      <c r="X629" s="38"/>
      <c r="Y629" s="38"/>
      <c r="Z629" s="38"/>
    </row>
    <row r="630" spans="1:26" ht="12.75" customHeight="1">
      <c r="A630" s="38"/>
      <c r="B630" s="38"/>
      <c r="C630" s="38"/>
      <c r="D630" s="38"/>
      <c r="E630" s="38"/>
      <c r="F630" s="38"/>
      <c r="G630" s="38"/>
      <c r="H630" s="38"/>
      <c r="I630" s="38"/>
      <c r="J630" s="38"/>
      <c r="K630" s="38"/>
      <c r="L630" s="38"/>
      <c r="M630" s="38"/>
      <c r="N630" s="38"/>
      <c r="O630" s="38"/>
      <c r="P630" s="38"/>
      <c r="Q630" s="38"/>
      <c r="R630" s="38"/>
      <c r="S630" s="38"/>
      <c r="T630" s="38"/>
      <c r="U630" s="38"/>
      <c r="V630" s="38"/>
      <c r="W630" s="38"/>
      <c r="X630" s="38"/>
      <c r="Y630" s="38"/>
      <c r="Z630" s="38"/>
    </row>
    <row r="631" spans="1:26" ht="12.75" customHeight="1">
      <c r="A631" s="38"/>
      <c r="B631" s="38"/>
      <c r="C631" s="38"/>
      <c r="D631" s="38"/>
      <c r="E631" s="38"/>
      <c r="F631" s="38"/>
      <c r="G631" s="38"/>
      <c r="H631" s="38"/>
      <c r="I631" s="38"/>
      <c r="J631" s="38"/>
      <c r="K631" s="38"/>
      <c r="L631" s="38"/>
      <c r="M631" s="38"/>
      <c r="N631" s="38"/>
      <c r="O631" s="38"/>
      <c r="P631" s="38"/>
      <c r="Q631" s="38"/>
      <c r="R631" s="38"/>
      <c r="S631" s="38"/>
      <c r="T631" s="38"/>
      <c r="U631" s="38"/>
      <c r="V631" s="38"/>
      <c r="W631" s="38"/>
      <c r="X631" s="38"/>
      <c r="Y631" s="38"/>
      <c r="Z631" s="38"/>
    </row>
    <row r="632" spans="1:26" ht="12.75" customHeight="1">
      <c r="A632" s="38"/>
      <c r="B632" s="38"/>
      <c r="C632" s="38"/>
      <c r="D632" s="38"/>
      <c r="E632" s="38"/>
      <c r="F632" s="38"/>
      <c r="G632" s="38"/>
      <c r="H632" s="38"/>
      <c r="I632" s="38"/>
      <c r="J632" s="38"/>
      <c r="K632" s="38"/>
      <c r="L632" s="38"/>
      <c r="M632" s="38"/>
      <c r="N632" s="38"/>
      <c r="O632" s="38"/>
      <c r="P632" s="38"/>
      <c r="Q632" s="38"/>
      <c r="R632" s="38"/>
      <c r="S632" s="38"/>
      <c r="T632" s="38"/>
      <c r="U632" s="38"/>
      <c r="V632" s="38"/>
      <c r="W632" s="38"/>
      <c r="X632" s="38"/>
      <c r="Y632" s="38"/>
      <c r="Z632" s="38"/>
    </row>
    <row r="633" spans="1:26" ht="12.75" customHeight="1">
      <c r="A633" s="38"/>
      <c r="B633" s="38"/>
      <c r="C633" s="38"/>
      <c r="D633" s="38"/>
      <c r="E633" s="38"/>
      <c r="F633" s="38"/>
      <c r="G633" s="38"/>
      <c r="H633" s="38"/>
      <c r="I633" s="38"/>
      <c r="J633" s="38"/>
      <c r="K633" s="38"/>
      <c r="L633" s="38"/>
      <c r="M633" s="38"/>
      <c r="N633" s="38"/>
      <c r="O633" s="38"/>
      <c r="P633" s="38"/>
      <c r="Q633" s="38"/>
      <c r="R633" s="38"/>
      <c r="S633" s="38"/>
      <c r="T633" s="38"/>
      <c r="U633" s="38"/>
      <c r="V633" s="38"/>
      <c r="W633" s="38"/>
      <c r="X633" s="38"/>
      <c r="Y633" s="38"/>
      <c r="Z633" s="38"/>
    </row>
    <row r="634" spans="1:26" ht="12.75" customHeight="1">
      <c r="A634" s="38"/>
      <c r="B634" s="38"/>
      <c r="C634" s="38"/>
      <c r="D634" s="38"/>
      <c r="E634" s="38"/>
      <c r="F634" s="38"/>
      <c r="G634" s="38"/>
      <c r="H634" s="38"/>
      <c r="I634" s="38"/>
      <c r="J634" s="38"/>
      <c r="K634" s="38"/>
      <c r="L634" s="38"/>
      <c r="M634" s="38"/>
      <c r="N634" s="38"/>
      <c r="O634" s="38"/>
      <c r="P634" s="38"/>
      <c r="Q634" s="38"/>
      <c r="R634" s="38"/>
      <c r="S634" s="38"/>
      <c r="T634" s="38"/>
      <c r="U634" s="38"/>
      <c r="V634" s="38"/>
      <c r="W634" s="38"/>
      <c r="X634" s="38"/>
      <c r="Y634" s="38"/>
      <c r="Z634" s="38"/>
    </row>
    <row r="635" spans="1:26" ht="12.75" customHeight="1">
      <c r="A635" s="38"/>
      <c r="B635" s="38"/>
      <c r="C635" s="38"/>
      <c r="D635" s="38"/>
      <c r="E635" s="38"/>
      <c r="F635" s="38"/>
      <c r="G635" s="38"/>
      <c r="H635" s="38"/>
      <c r="I635" s="38"/>
      <c r="J635" s="38"/>
      <c r="K635" s="38"/>
      <c r="L635" s="38"/>
      <c r="M635" s="38"/>
      <c r="N635" s="38"/>
      <c r="O635" s="38"/>
      <c r="P635" s="38"/>
      <c r="Q635" s="38"/>
      <c r="R635" s="38"/>
      <c r="S635" s="38"/>
      <c r="T635" s="38"/>
      <c r="U635" s="38"/>
      <c r="V635" s="38"/>
      <c r="W635" s="38"/>
      <c r="X635" s="38"/>
      <c r="Y635" s="38"/>
      <c r="Z635" s="38"/>
    </row>
    <row r="636" spans="1:26" ht="12.75" customHeight="1">
      <c r="A636" s="38"/>
      <c r="B636" s="38"/>
      <c r="C636" s="38"/>
      <c r="D636" s="38"/>
      <c r="E636" s="38"/>
      <c r="F636" s="38"/>
      <c r="G636" s="38"/>
      <c r="H636" s="38"/>
      <c r="I636" s="38"/>
      <c r="J636" s="38"/>
      <c r="K636" s="38"/>
      <c r="L636" s="38"/>
      <c r="M636" s="38"/>
      <c r="N636" s="38"/>
      <c r="O636" s="38"/>
      <c r="P636" s="38"/>
      <c r="Q636" s="38"/>
      <c r="R636" s="38"/>
      <c r="S636" s="38"/>
      <c r="T636" s="38"/>
      <c r="U636" s="38"/>
      <c r="V636" s="38"/>
      <c r="W636" s="38"/>
      <c r="X636" s="38"/>
      <c r="Y636" s="38"/>
      <c r="Z636" s="38"/>
    </row>
    <row r="637" spans="1:26" ht="12.75" customHeight="1">
      <c r="A637" s="38"/>
      <c r="B637" s="38"/>
      <c r="C637" s="38"/>
      <c r="D637" s="38"/>
      <c r="E637" s="38"/>
      <c r="F637" s="38"/>
      <c r="G637" s="38"/>
      <c r="H637" s="38"/>
      <c r="I637" s="38"/>
      <c r="J637" s="38"/>
      <c r="K637" s="38"/>
      <c r="L637" s="38"/>
      <c r="M637" s="38"/>
      <c r="N637" s="38"/>
      <c r="O637" s="38"/>
      <c r="P637" s="38"/>
      <c r="Q637" s="38"/>
      <c r="R637" s="38"/>
      <c r="S637" s="38"/>
      <c r="T637" s="38"/>
      <c r="U637" s="38"/>
      <c r="V637" s="38"/>
      <c r="W637" s="38"/>
      <c r="X637" s="38"/>
      <c r="Y637" s="38"/>
      <c r="Z637" s="38"/>
    </row>
    <row r="638" spans="1:26" ht="12.75" customHeight="1">
      <c r="A638" s="38"/>
      <c r="B638" s="38"/>
      <c r="C638" s="38"/>
      <c r="D638" s="38"/>
      <c r="E638" s="38"/>
      <c r="F638" s="38"/>
      <c r="G638" s="38"/>
      <c r="H638" s="38"/>
      <c r="I638" s="38"/>
      <c r="J638" s="38"/>
      <c r="K638" s="38"/>
      <c r="L638" s="38"/>
      <c r="M638" s="38"/>
      <c r="N638" s="38"/>
      <c r="O638" s="38"/>
      <c r="P638" s="38"/>
      <c r="Q638" s="38"/>
      <c r="R638" s="38"/>
      <c r="S638" s="38"/>
      <c r="T638" s="38"/>
      <c r="U638" s="38"/>
      <c r="V638" s="38"/>
      <c r="W638" s="38"/>
      <c r="X638" s="38"/>
      <c r="Y638" s="38"/>
      <c r="Z638" s="38"/>
    </row>
    <row r="639" spans="1:26" ht="12.75" customHeight="1">
      <c r="A639" s="38"/>
      <c r="B639" s="38"/>
      <c r="C639" s="38"/>
      <c r="D639" s="38"/>
      <c r="E639" s="38"/>
      <c r="F639" s="38"/>
      <c r="G639" s="38"/>
      <c r="H639" s="38"/>
      <c r="I639" s="38"/>
      <c r="J639" s="38"/>
      <c r="K639" s="38"/>
      <c r="L639" s="38"/>
      <c r="M639" s="38"/>
      <c r="N639" s="38"/>
      <c r="O639" s="38"/>
      <c r="P639" s="38"/>
      <c r="Q639" s="38"/>
      <c r="R639" s="38"/>
      <c r="S639" s="38"/>
      <c r="T639" s="38"/>
      <c r="U639" s="38"/>
      <c r="V639" s="38"/>
      <c r="W639" s="38"/>
      <c r="X639" s="38"/>
      <c r="Y639" s="38"/>
      <c r="Z639" s="38"/>
    </row>
    <row r="640" spans="1:26" ht="12.75" customHeight="1">
      <c r="A640" s="38"/>
      <c r="B640" s="38"/>
      <c r="C640" s="38"/>
      <c r="D640" s="38"/>
      <c r="E640" s="38"/>
      <c r="F640" s="38"/>
      <c r="G640" s="38"/>
      <c r="H640" s="38"/>
      <c r="I640" s="38"/>
      <c r="J640" s="38"/>
      <c r="K640" s="38"/>
      <c r="L640" s="38"/>
      <c r="M640" s="38"/>
      <c r="N640" s="38"/>
      <c r="O640" s="38"/>
      <c r="P640" s="38"/>
      <c r="Q640" s="38"/>
      <c r="R640" s="38"/>
      <c r="S640" s="38"/>
      <c r="T640" s="38"/>
      <c r="U640" s="38"/>
      <c r="V640" s="38"/>
      <c r="W640" s="38"/>
      <c r="X640" s="38"/>
      <c r="Y640" s="38"/>
      <c r="Z640" s="38"/>
    </row>
    <row r="641" spans="1:26" ht="12.75" customHeight="1">
      <c r="A641" s="38"/>
      <c r="B641" s="38"/>
      <c r="C641" s="38"/>
      <c r="D641" s="38"/>
      <c r="E641" s="38"/>
      <c r="F641" s="38"/>
      <c r="G641" s="38"/>
      <c r="H641" s="38"/>
      <c r="I641" s="38"/>
      <c r="J641" s="38"/>
      <c r="K641" s="38"/>
      <c r="L641" s="38"/>
      <c r="M641" s="38"/>
      <c r="N641" s="38"/>
      <c r="O641" s="38"/>
      <c r="P641" s="38"/>
      <c r="Q641" s="38"/>
      <c r="R641" s="38"/>
      <c r="S641" s="38"/>
      <c r="T641" s="38"/>
      <c r="U641" s="38"/>
      <c r="V641" s="38"/>
      <c r="W641" s="38"/>
      <c r="X641" s="38"/>
      <c r="Y641" s="38"/>
      <c r="Z641" s="38"/>
    </row>
    <row r="642" spans="1:26" ht="12.75" customHeight="1">
      <c r="A642" s="38"/>
      <c r="B642" s="38"/>
      <c r="C642" s="38"/>
      <c r="D642" s="38"/>
      <c r="E642" s="38"/>
      <c r="F642" s="38"/>
      <c r="G642" s="38"/>
      <c r="H642" s="38"/>
      <c r="I642" s="38"/>
      <c r="J642" s="38"/>
      <c r="K642" s="38"/>
      <c r="L642" s="38"/>
      <c r="M642" s="38"/>
      <c r="N642" s="38"/>
      <c r="O642" s="38"/>
      <c r="P642" s="38"/>
      <c r="Q642" s="38"/>
      <c r="R642" s="38"/>
      <c r="S642" s="38"/>
      <c r="T642" s="38"/>
      <c r="U642" s="38"/>
      <c r="V642" s="38"/>
      <c r="W642" s="38"/>
      <c r="X642" s="38"/>
      <c r="Y642" s="38"/>
      <c r="Z642" s="38"/>
    </row>
    <row r="643" spans="1:26" ht="12.75" customHeight="1">
      <c r="A643" s="38"/>
      <c r="B643" s="38"/>
      <c r="C643" s="38"/>
      <c r="D643" s="38"/>
      <c r="E643" s="38"/>
      <c r="F643" s="38"/>
      <c r="G643" s="38"/>
      <c r="H643" s="38"/>
      <c r="I643" s="38"/>
      <c r="J643" s="38"/>
      <c r="K643" s="38"/>
      <c r="L643" s="38"/>
      <c r="M643" s="38"/>
      <c r="N643" s="38"/>
      <c r="O643" s="38"/>
      <c r="P643" s="38"/>
      <c r="Q643" s="38"/>
      <c r="R643" s="38"/>
      <c r="S643" s="38"/>
      <c r="T643" s="38"/>
      <c r="U643" s="38"/>
      <c r="V643" s="38"/>
      <c r="W643" s="38"/>
      <c r="X643" s="38"/>
      <c r="Y643" s="38"/>
      <c r="Z643" s="38"/>
    </row>
    <row r="644" spans="1:26" ht="12.75" customHeight="1">
      <c r="A644" s="38"/>
      <c r="B644" s="38"/>
      <c r="C644" s="38"/>
      <c r="D644" s="38"/>
      <c r="E644" s="38"/>
      <c r="F644" s="38"/>
      <c r="G644" s="38"/>
      <c r="H644" s="38"/>
      <c r="I644" s="38"/>
      <c r="J644" s="38"/>
      <c r="K644" s="38"/>
      <c r="L644" s="38"/>
      <c r="M644" s="38"/>
      <c r="N644" s="38"/>
      <c r="O644" s="38"/>
      <c r="P644" s="38"/>
      <c r="Q644" s="38"/>
      <c r="R644" s="38"/>
      <c r="S644" s="38"/>
      <c r="T644" s="38"/>
      <c r="U644" s="38"/>
      <c r="V644" s="38"/>
      <c r="W644" s="38"/>
      <c r="X644" s="38"/>
      <c r="Y644" s="38"/>
      <c r="Z644" s="38"/>
    </row>
    <row r="645" spans="1:26" ht="12.75" customHeight="1">
      <c r="A645" s="38"/>
      <c r="B645" s="38"/>
      <c r="C645" s="38"/>
      <c r="D645" s="38"/>
      <c r="E645" s="38"/>
      <c r="F645" s="38"/>
      <c r="G645" s="38"/>
      <c r="H645" s="38"/>
      <c r="I645" s="38"/>
      <c r="J645" s="38"/>
      <c r="K645" s="38"/>
      <c r="L645" s="38"/>
      <c r="M645" s="38"/>
      <c r="N645" s="38"/>
      <c r="O645" s="38"/>
      <c r="P645" s="38"/>
      <c r="Q645" s="38"/>
      <c r="R645" s="38"/>
      <c r="S645" s="38"/>
      <c r="T645" s="38"/>
      <c r="U645" s="38"/>
      <c r="V645" s="38"/>
      <c r="W645" s="38"/>
      <c r="X645" s="38"/>
      <c r="Y645" s="38"/>
      <c r="Z645" s="38"/>
    </row>
    <row r="646" spans="1:26" ht="12.75" customHeight="1">
      <c r="A646" s="38"/>
      <c r="B646" s="38"/>
      <c r="C646" s="38"/>
      <c r="D646" s="38"/>
      <c r="E646" s="38"/>
      <c r="F646" s="38"/>
      <c r="G646" s="38"/>
      <c r="H646" s="38"/>
      <c r="I646" s="38"/>
      <c r="J646" s="38"/>
      <c r="K646" s="38"/>
      <c r="L646" s="38"/>
      <c r="M646" s="38"/>
      <c r="N646" s="38"/>
      <c r="O646" s="38"/>
      <c r="P646" s="38"/>
      <c r="Q646" s="38"/>
      <c r="R646" s="38"/>
      <c r="S646" s="38"/>
      <c r="T646" s="38"/>
      <c r="U646" s="38"/>
      <c r="V646" s="38"/>
      <c r="W646" s="38"/>
      <c r="X646" s="38"/>
      <c r="Y646" s="38"/>
      <c r="Z646" s="38"/>
    </row>
    <row r="647" spans="1:26" ht="12.75" customHeight="1">
      <c r="A647" s="38"/>
      <c r="B647" s="38"/>
      <c r="C647" s="38"/>
      <c r="D647" s="38"/>
      <c r="E647" s="38"/>
      <c r="F647" s="38"/>
      <c r="G647" s="38"/>
      <c r="H647" s="38"/>
      <c r="I647" s="38"/>
      <c r="J647" s="38"/>
      <c r="K647" s="38"/>
      <c r="L647" s="38"/>
      <c r="M647" s="38"/>
      <c r="N647" s="38"/>
      <c r="O647" s="38"/>
      <c r="P647" s="38"/>
      <c r="Q647" s="38"/>
      <c r="R647" s="38"/>
      <c r="S647" s="38"/>
      <c r="T647" s="38"/>
      <c r="U647" s="38"/>
      <c r="V647" s="38"/>
      <c r="W647" s="38"/>
      <c r="X647" s="38"/>
      <c r="Y647" s="38"/>
      <c r="Z647" s="38"/>
    </row>
    <row r="648" spans="1:26" ht="12.75" customHeight="1">
      <c r="A648" s="38"/>
      <c r="B648" s="38"/>
      <c r="C648" s="38"/>
      <c r="D648" s="38"/>
      <c r="E648" s="38"/>
      <c r="F648" s="38"/>
      <c r="G648" s="38"/>
      <c r="H648" s="38"/>
      <c r="I648" s="38"/>
      <c r="J648" s="38"/>
      <c r="K648" s="38"/>
      <c r="L648" s="38"/>
      <c r="M648" s="38"/>
      <c r="N648" s="38"/>
      <c r="O648" s="38"/>
      <c r="P648" s="38"/>
      <c r="Q648" s="38"/>
      <c r="R648" s="38"/>
      <c r="S648" s="38"/>
      <c r="T648" s="38"/>
      <c r="U648" s="38"/>
      <c r="V648" s="38"/>
      <c r="W648" s="38"/>
      <c r="X648" s="38"/>
      <c r="Y648" s="38"/>
      <c r="Z648" s="38"/>
    </row>
    <row r="649" spans="1:26" ht="12.75" customHeight="1">
      <c r="A649" s="38"/>
      <c r="B649" s="38"/>
      <c r="C649" s="38"/>
      <c r="D649" s="38"/>
      <c r="E649" s="38"/>
      <c r="F649" s="38"/>
      <c r="G649" s="38"/>
      <c r="H649" s="38"/>
      <c r="I649" s="38"/>
      <c r="J649" s="38"/>
      <c r="K649" s="38"/>
      <c r="L649" s="38"/>
      <c r="M649" s="38"/>
      <c r="N649" s="38"/>
      <c r="O649" s="38"/>
      <c r="P649" s="38"/>
      <c r="Q649" s="38"/>
      <c r="R649" s="38"/>
      <c r="S649" s="38"/>
      <c r="T649" s="38"/>
      <c r="U649" s="38"/>
      <c r="V649" s="38"/>
      <c r="W649" s="38"/>
      <c r="X649" s="38"/>
      <c r="Y649" s="38"/>
      <c r="Z649" s="38"/>
    </row>
    <row r="650" spans="1:26" ht="12.75" customHeight="1">
      <c r="A650" s="38"/>
      <c r="B650" s="38"/>
      <c r="C650" s="38"/>
      <c r="D650" s="38"/>
      <c r="E650" s="38"/>
      <c r="F650" s="38"/>
      <c r="G650" s="38"/>
      <c r="H650" s="38"/>
      <c r="I650" s="38"/>
      <c r="J650" s="38"/>
      <c r="K650" s="38"/>
      <c r="L650" s="38"/>
      <c r="M650" s="38"/>
      <c r="N650" s="38"/>
      <c r="O650" s="38"/>
      <c r="P650" s="38"/>
      <c r="Q650" s="38"/>
      <c r="R650" s="38"/>
      <c r="S650" s="38"/>
      <c r="T650" s="38"/>
      <c r="U650" s="38"/>
      <c r="V650" s="38"/>
      <c r="W650" s="38"/>
      <c r="X650" s="38"/>
      <c r="Y650" s="38"/>
      <c r="Z650" s="38"/>
    </row>
    <row r="651" spans="1:26" ht="12.75" customHeight="1">
      <c r="A651" s="38"/>
      <c r="B651" s="38"/>
      <c r="C651" s="38"/>
      <c r="D651" s="38"/>
      <c r="E651" s="38"/>
      <c r="F651" s="38"/>
      <c r="G651" s="38"/>
      <c r="H651" s="38"/>
      <c r="I651" s="38"/>
      <c r="J651" s="38"/>
      <c r="K651" s="38"/>
      <c r="L651" s="38"/>
      <c r="M651" s="38"/>
      <c r="N651" s="38"/>
      <c r="O651" s="38"/>
      <c r="P651" s="38"/>
      <c r="Q651" s="38"/>
      <c r="R651" s="38"/>
      <c r="S651" s="38"/>
      <c r="T651" s="38"/>
      <c r="U651" s="38"/>
      <c r="V651" s="38"/>
      <c r="W651" s="38"/>
      <c r="X651" s="38"/>
      <c r="Y651" s="38"/>
      <c r="Z651" s="38"/>
    </row>
    <row r="652" spans="1:26" ht="12.75" customHeight="1">
      <c r="A652" s="38"/>
      <c r="B652" s="38"/>
      <c r="C652" s="38"/>
      <c r="D652" s="38"/>
      <c r="E652" s="38"/>
      <c r="F652" s="38"/>
      <c r="G652" s="38"/>
      <c r="H652" s="38"/>
      <c r="I652" s="38"/>
      <c r="J652" s="38"/>
      <c r="K652" s="38"/>
      <c r="L652" s="38"/>
      <c r="M652" s="38"/>
      <c r="N652" s="38"/>
      <c r="O652" s="38"/>
      <c r="P652" s="38"/>
      <c r="Q652" s="38"/>
      <c r="R652" s="38"/>
      <c r="S652" s="38"/>
      <c r="T652" s="38"/>
      <c r="U652" s="38"/>
      <c r="V652" s="38"/>
      <c r="W652" s="38"/>
      <c r="X652" s="38"/>
      <c r="Y652" s="38"/>
      <c r="Z652" s="38"/>
    </row>
    <row r="653" spans="1:26" ht="12.75" customHeight="1">
      <c r="A653" s="38"/>
      <c r="B653" s="38"/>
      <c r="C653" s="38"/>
      <c r="D653" s="38"/>
      <c r="E653" s="38"/>
      <c r="F653" s="38"/>
      <c r="G653" s="38"/>
      <c r="H653" s="38"/>
      <c r="I653" s="38"/>
      <c r="J653" s="38"/>
      <c r="K653" s="38"/>
      <c r="L653" s="38"/>
      <c r="M653" s="38"/>
      <c r="N653" s="38"/>
      <c r="O653" s="38"/>
      <c r="P653" s="38"/>
      <c r="Q653" s="38"/>
      <c r="R653" s="38"/>
      <c r="S653" s="38"/>
      <c r="T653" s="38"/>
      <c r="U653" s="38"/>
      <c r="V653" s="38"/>
      <c r="W653" s="38"/>
      <c r="X653" s="38"/>
      <c r="Y653" s="38"/>
      <c r="Z653" s="38"/>
    </row>
    <row r="654" spans="1:26" ht="12.75" customHeight="1">
      <c r="A654" s="38"/>
      <c r="B654" s="38"/>
      <c r="C654" s="38"/>
      <c r="D654" s="38"/>
      <c r="E654" s="38"/>
      <c r="F654" s="38"/>
      <c r="G654" s="38"/>
      <c r="H654" s="38"/>
      <c r="I654" s="38"/>
      <c r="J654" s="38"/>
      <c r="K654" s="38"/>
      <c r="L654" s="38"/>
      <c r="M654" s="38"/>
      <c r="N654" s="38"/>
      <c r="O654" s="38"/>
      <c r="P654" s="38"/>
      <c r="Q654" s="38"/>
      <c r="R654" s="38"/>
      <c r="S654" s="38"/>
      <c r="T654" s="38"/>
      <c r="U654" s="38"/>
      <c r="V654" s="38"/>
      <c r="W654" s="38"/>
      <c r="X654" s="38"/>
      <c r="Y654" s="38"/>
      <c r="Z654" s="38"/>
    </row>
    <row r="655" spans="1:26" ht="12.75" customHeight="1">
      <c r="A655" s="38"/>
      <c r="B655" s="38"/>
      <c r="C655" s="38"/>
      <c r="D655" s="38"/>
      <c r="E655" s="38"/>
      <c r="F655" s="38"/>
      <c r="G655" s="38"/>
      <c r="H655" s="38"/>
      <c r="I655" s="38"/>
      <c r="J655" s="38"/>
      <c r="K655" s="38"/>
      <c r="L655" s="38"/>
      <c r="M655" s="38"/>
      <c r="N655" s="38"/>
      <c r="O655" s="38"/>
      <c r="P655" s="38"/>
      <c r="Q655" s="38"/>
      <c r="R655" s="38"/>
      <c r="S655" s="38"/>
      <c r="T655" s="38"/>
      <c r="U655" s="38"/>
      <c r="V655" s="38"/>
      <c r="W655" s="38"/>
      <c r="X655" s="38"/>
      <c r="Y655" s="38"/>
      <c r="Z655" s="38"/>
    </row>
    <row r="656" spans="1:26" ht="12.75" customHeight="1">
      <c r="A656" s="38"/>
      <c r="B656" s="38"/>
      <c r="C656" s="38"/>
      <c r="D656" s="38"/>
      <c r="E656" s="38"/>
      <c r="F656" s="38"/>
      <c r="G656" s="38"/>
      <c r="H656" s="38"/>
      <c r="I656" s="38"/>
      <c r="J656" s="38"/>
      <c r="K656" s="38"/>
      <c r="L656" s="38"/>
      <c r="M656" s="38"/>
      <c r="N656" s="38"/>
      <c r="O656" s="38"/>
      <c r="P656" s="38"/>
      <c r="Q656" s="38"/>
      <c r="R656" s="38"/>
      <c r="S656" s="38"/>
      <c r="T656" s="38"/>
      <c r="U656" s="38"/>
      <c r="V656" s="38"/>
      <c r="W656" s="38"/>
      <c r="X656" s="38"/>
      <c r="Y656" s="38"/>
      <c r="Z656" s="38"/>
    </row>
    <row r="657" spans="1:26" ht="12.75" customHeight="1">
      <c r="A657" s="38"/>
      <c r="B657" s="38"/>
      <c r="C657" s="38"/>
      <c r="D657" s="38"/>
      <c r="E657" s="38"/>
      <c r="F657" s="38"/>
      <c r="G657" s="38"/>
      <c r="H657" s="38"/>
      <c r="I657" s="38"/>
      <c r="J657" s="38"/>
      <c r="K657" s="38"/>
      <c r="L657" s="38"/>
      <c r="M657" s="38"/>
      <c r="N657" s="38"/>
      <c r="O657" s="38"/>
      <c r="P657" s="38"/>
      <c r="Q657" s="38"/>
      <c r="R657" s="38"/>
      <c r="S657" s="38"/>
      <c r="T657" s="38"/>
      <c r="U657" s="38"/>
      <c r="V657" s="38"/>
      <c r="W657" s="38"/>
      <c r="X657" s="38"/>
      <c r="Y657" s="38"/>
      <c r="Z657" s="38"/>
    </row>
    <row r="658" spans="1:26" ht="12.75" customHeight="1">
      <c r="A658" s="38"/>
      <c r="B658" s="38"/>
      <c r="C658" s="38"/>
      <c r="D658" s="38"/>
      <c r="E658" s="38"/>
      <c r="F658" s="38"/>
      <c r="G658" s="38"/>
      <c r="H658" s="38"/>
      <c r="I658" s="38"/>
      <c r="J658" s="38"/>
      <c r="K658" s="38"/>
      <c r="L658" s="38"/>
      <c r="M658" s="38"/>
      <c r="N658" s="38"/>
      <c r="O658" s="38"/>
      <c r="P658" s="38"/>
      <c r="Q658" s="38"/>
      <c r="R658" s="38"/>
      <c r="S658" s="38"/>
      <c r="T658" s="38"/>
      <c r="U658" s="38"/>
      <c r="V658" s="38"/>
      <c r="W658" s="38"/>
      <c r="X658" s="38"/>
      <c r="Y658" s="38"/>
      <c r="Z658" s="38"/>
    </row>
    <row r="659" spans="1:26" ht="12.75" customHeight="1">
      <c r="A659" s="38"/>
      <c r="B659" s="38"/>
      <c r="C659" s="38"/>
      <c r="D659" s="38"/>
      <c r="E659" s="38"/>
      <c r="F659" s="38"/>
      <c r="G659" s="38"/>
      <c r="H659" s="38"/>
      <c r="I659" s="38"/>
      <c r="J659" s="38"/>
      <c r="K659" s="38"/>
      <c r="L659" s="38"/>
      <c r="M659" s="38"/>
      <c r="N659" s="38"/>
      <c r="O659" s="38"/>
      <c r="P659" s="38"/>
      <c r="Q659" s="38"/>
      <c r="R659" s="38"/>
      <c r="S659" s="38"/>
      <c r="T659" s="38"/>
      <c r="U659" s="38"/>
      <c r="V659" s="38"/>
      <c r="W659" s="38"/>
      <c r="X659" s="38"/>
      <c r="Y659" s="38"/>
      <c r="Z659" s="38"/>
    </row>
    <row r="660" spans="1:26" ht="12.75" customHeight="1">
      <c r="A660" s="38"/>
      <c r="B660" s="38"/>
      <c r="C660" s="38"/>
      <c r="D660" s="38"/>
      <c r="E660" s="38"/>
      <c r="F660" s="38"/>
      <c r="G660" s="38"/>
      <c r="H660" s="38"/>
      <c r="I660" s="38"/>
      <c r="J660" s="38"/>
      <c r="K660" s="38"/>
      <c r="L660" s="38"/>
      <c r="M660" s="38"/>
      <c r="N660" s="38"/>
      <c r="O660" s="38"/>
      <c r="P660" s="38"/>
      <c r="Q660" s="38"/>
      <c r="R660" s="38"/>
      <c r="S660" s="38"/>
      <c r="T660" s="38"/>
      <c r="U660" s="38"/>
      <c r="V660" s="38"/>
      <c r="W660" s="38"/>
      <c r="X660" s="38"/>
      <c r="Y660" s="38"/>
      <c r="Z660" s="38"/>
    </row>
    <row r="661" spans="1:26" ht="12.75" customHeight="1">
      <c r="A661" s="38"/>
      <c r="B661" s="38"/>
      <c r="C661" s="38"/>
      <c r="D661" s="38"/>
      <c r="E661" s="38"/>
      <c r="F661" s="38"/>
      <c r="G661" s="38"/>
      <c r="H661" s="38"/>
      <c r="I661" s="38"/>
      <c r="J661" s="38"/>
      <c r="K661" s="38"/>
      <c r="L661" s="38"/>
      <c r="M661" s="38"/>
      <c r="N661" s="38"/>
      <c r="O661" s="38"/>
      <c r="P661" s="38"/>
      <c r="Q661" s="38"/>
      <c r="R661" s="38"/>
      <c r="S661" s="38"/>
      <c r="T661" s="38"/>
      <c r="U661" s="38"/>
      <c r="V661" s="38"/>
      <c r="W661" s="38"/>
      <c r="X661" s="38"/>
      <c r="Y661" s="38"/>
      <c r="Z661" s="38"/>
    </row>
    <row r="662" spans="1:26" ht="12.75" customHeight="1">
      <c r="A662" s="38"/>
      <c r="B662" s="38"/>
      <c r="C662" s="38"/>
      <c r="D662" s="38"/>
      <c r="E662" s="38"/>
      <c r="F662" s="38"/>
      <c r="G662" s="38"/>
      <c r="H662" s="38"/>
      <c r="I662" s="38"/>
      <c r="J662" s="38"/>
      <c r="K662" s="38"/>
      <c r="L662" s="38"/>
      <c r="M662" s="38"/>
      <c r="N662" s="38"/>
      <c r="O662" s="38"/>
      <c r="P662" s="38"/>
      <c r="Q662" s="38"/>
      <c r="R662" s="38"/>
      <c r="S662" s="38"/>
      <c r="T662" s="38"/>
      <c r="U662" s="38"/>
      <c r="V662" s="38"/>
      <c r="W662" s="38"/>
      <c r="X662" s="38"/>
      <c r="Y662" s="38"/>
      <c r="Z662" s="38"/>
    </row>
    <row r="663" spans="1:26" ht="12.75" customHeight="1">
      <c r="A663" s="38"/>
      <c r="B663" s="38"/>
      <c r="C663" s="38"/>
      <c r="D663" s="38"/>
      <c r="E663" s="38"/>
      <c r="F663" s="38"/>
      <c r="G663" s="38"/>
      <c r="H663" s="38"/>
      <c r="I663" s="38"/>
      <c r="J663" s="38"/>
      <c r="K663" s="38"/>
      <c r="L663" s="38"/>
      <c r="M663" s="38"/>
      <c r="N663" s="38"/>
      <c r="O663" s="38"/>
      <c r="P663" s="38"/>
      <c r="Q663" s="38"/>
      <c r="R663" s="38"/>
      <c r="S663" s="38"/>
      <c r="T663" s="38"/>
      <c r="U663" s="38"/>
      <c r="V663" s="38"/>
      <c r="W663" s="38"/>
      <c r="X663" s="38"/>
      <c r="Y663" s="38"/>
      <c r="Z663" s="38"/>
    </row>
    <row r="664" spans="1:26" ht="12.75" customHeight="1">
      <c r="A664" s="38"/>
      <c r="B664" s="38"/>
      <c r="C664" s="38"/>
      <c r="D664" s="38"/>
      <c r="E664" s="38"/>
      <c r="F664" s="38"/>
      <c r="G664" s="38"/>
      <c r="H664" s="38"/>
      <c r="I664" s="38"/>
      <c r="J664" s="38"/>
      <c r="K664" s="38"/>
      <c r="L664" s="38"/>
      <c r="M664" s="38"/>
      <c r="N664" s="38"/>
      <c r="O664" s="38"/>
      <c r="P664" s="38"/>
      <c r="Q664" s="38"/>
      <c r="R664" s="38"/>
      <c r="S664" s="38"/>
      <c r="T664" s="38"/>
      <c r="U664" s="38"/>
      <c r="V664" s="38"/>
      <c r="W664" s="38"/>
      <c r="X664" s="38"/>
      <c r="Y664" s="38"/>
      <c r="Z664" s="38"/>
    </row>
    <row r="665" spans="1:26" ht="12.75" customHeight="1">
      <c r="A665" s="38"/>
      <c r="B665" s="38"/>
      <c r="C665" s="38"/>
      <c r="D665" s="38"/>
      <c r="E665" s="38"/>
      <c r="F665" s="38"/>
      <c r="G665" s="38"/>
      <c r="H665" s="38"/>
      <c r="I665" s="38"/>
      <c r="J665" s="38"/>
      <c r="K665" s="38"/>
      <c r="L665" s="38"/>
      <c r="M665" s="38"/>
      <c r="N665" s="38"/>
      <c r="O665" s="38"/>
      <c r="P665" s="38"/>
      <c r="Q665" s="38"/>
      <c r="R665" s="38"/>
      <c r="S665" s="38"/>
      <c r="T665" s="38"/>
      <c r="U665" s="38"/>
      <c r="V665" s="38"/>
      <c r="W665" s="38"/>
      <c r="X665" s="38"/>
      <c r="Y665" s="38"/>
      <c r="Z665" s="38"/>
    </row>
    <row r="666" spans="1:26" ht="12.75" customHeight="1">
      <c r="A666" s="38"/>
      <c r="B666" s="38"/>
      <c r="C666" s="38"/>
      <c r="D666" s="38"/>
      <c r="E666" s="38"/>
      <c r="F666" s="38"/>
      <c r="G666" s="38"/>
      <c r="H666" s="38"/>
      <c r="I666" s="38"/>
      <c r="J666" s="38"/>
      <c r="K666" s="38"/>
      <c r="L666" s="38"/>
      <c r="M666" s="38"/>
      <c r="N666" s="38"/>
      <c r="O666" s="38"/>
      <c r="P666" s="38"/>
      <c r="Q666" s="38"/>
      <c r="R666" s="38"/>
      <c r="S666" s="38"/>
      <c r="T666" s="38"/>
      <c r="U666" s="38"/>
      <c r="V666" s="38"/>
      <c r="W666" s="38"/>
      <c r="X666" s="38"/>
      <c r="Y666" s="38"/>
      <c r="Z666" s="38"/>
    </row>
    <row r="667" spans="1:26" ht="12.75" customHeight="1">
      <c r="A667" s="38"/>
      <c r="B667" s="38"/>
      <c r="C667" s="38"/>
      <c r="D667" s="38"/>
      <c r="E667" s="38"/>
      <c r="F667" s="38"/>
      <c r="G667" s="38"/>
      <c r="H667" s="38"/>
      <c r="I667" s="38"/>
      <c r="J667" s="38"/>
      <c r="K667" s="38"/>
      <c r="L667" s="38"/>
      <c r="M667" s="38"/>
      <c r="N667" s="38"/>
      <c r="O667" s="38"/>
      <c r="P667" s="38"/>
      <c r="Q667" s="38"/>
      <c r="R667" s="38"/>
      <c r="S667" s="38"/>
      <c r="T667" s="38"/>
      <c r="U667" s="38"/>
      <c r="V667" s="38"/>
      <c r="W667" s="38"/>
      <c r="X667" s="38"/>
      <c r="Y667" s="38"/>
      <c r="Z667" s="38"/>
    </row>
    <row r="668" spans="1:26" ht="12.75" customHeight="1">
      <c r="A668" s="38"/>
      <c r="B668" s="38"/>
      <c r="C668" s="38"/>
      <c r="D668" s="38"/>
      <c r="E668" s="38"/>
      <c r="F668" s="38"/>
      <c r="G668" s="38"/>
      <c r="H668" s="38"/>
      <c r="I668" s="38"/>
      <c r="J668" s="38"/>
      <c r="K668" s="38"/>
      <c r="L668" s="38"/>
      <c r="M668" s="38"/>
      <c r="N668" s="38"/>
      <c r="O668" s="38"/>
      <c r="P668" s="38"/>
      <c r="Q668" s="38"/>
      <c r="R668" s="38"/>
      <c r="S668" s="38"/>
      <c r="T668" s="38"/>
      <c r="U668" s="38"/>
      <c r="V668" s="38"/>
      <c r="W668" s="38"/>
      <c r="X668" s="38"/>
      <c r="Y668" s="38"/>
      <c r="Z668" s="38"/>
    </row>
    <row r="669" spans="1:26" ht="12.75" customHeight="1">
      <c r="A669" s="38"/>
      <c r="B669" s="38"/>
      <c r="C669" s="38"/>
      <c r="D669" s="38"/>
      <c r="E669" s="38"/>
      <c r="F669" s="38"/>
      <c r="G669" s="38"/>
      <c r="H669" s="38"/>
      <c r="I669" s="38"/>
      <c r="J669" s="38"/>
      <c r="K669" s="38"/>
      <c r="L669" s="38"/>
      <c r="M669" s="38"/>
      <c r="N669" s="38"/>
      <c r="O669" s="38"/>
      <c r="P669" s="38"/>
      <c r="Q669" s="38"/>
      <c r="R669" s="38"/>
      <c r="S669" s="38"/>
      <c r="T669" s="38"/>
      <c r="U669" s="38"/>
      <c r="V669" s="38"/>
      <c r="W669" s="38"/>
      <c r="X669" s="38"/>
      <c r="Y669" s="38"/>
      <c r="Z669" s="38"/>
    </row>
    <row r="670" spans="1:26" ht="12.75" customHeight="1">
      <c r="A670" s="38"/>
      <c r="B670" s="38"/>
      <c r="C670" s="38"/>
      <c r="D670" s="38"/>
      <c r="E670" s="38"/>
      <c r="F670" s="38"/>
      <c r="G670" s="38"/>
      <c r="H670" s="38"/>
      <c r="I670" s="38"/>
      <c r="J670" s="38"/>
      <c r="K670" s="38"/>
      <c r="L670" s="38"/>
      <c r="M670" s="38"/>
      <c r="N670" s="38"/>
      <c r="O670" s="38"/>
      <c r="P670" s="38"/>
      <c r="Q670" s="38"/>
      <c r="R670" s="38"/>
      <c r="S670" s="38"/>
      <c r="T670" s="38"/>
      <c r="U670" s="38"/>
      <c r="V670" s="38"/>
      <c r="W670" s="38"/>
      <c r="X670" s="38"/>
      <c r="Y670" s="38"/>
      <c r="Z670" s="38"/>
    </row>
    <row r="671" spans="1:26" ht="12.75" customHeight="1">
      <c r="A671" s="38"/>
      <c r="B671" s="38"/>
      <c r="C671" s="38"/>
      <c r="D671" s="38"/>
      <c r="E671" s="38"/>
      <c r="F671" s="38"/>
      <c r="G671" s="38"/>
      <c r="H671" s="38"/>
      <c r="I671" s="38"/>
      <c r="J671" s="38"/>
      <c r="K671" s="38"/>
      <c r="L671" s="38"/>
      <c r="M671" s="38"/>
      <c r="N671" s="38"/>
      <c r="O671" s="38"/>
      <c r="P671" s="38"/>
      <c r="Q671" s="38"/>
      <c r="R671" s="38"/>
      <c r="S671" s="38"/>
      <c r="T671" s="38"/>
      <c r="U671" s="38"/>
      <c r="V671" s="38"/>
      <c r="W671" s="38"/>
      <c r="X671" s="38"/>
      <c r="Y671" s="38"/>
      <c r="Z671" s="38"/>
    </row>
    <row r="672" spans="1:26" ht="12.75" customHeight="1">
      <c r="A672" s="38"/>
      <c r="B672" s="38"/>
      <c r="C672" s="38"/>
      <c r="D672" s="38"/>
      <c r="E672" s="38"/>
      <c r="F672" s="38"/>
      <c r="G672" s="38"/>
      <c r="H672" s="38"/>
      <c r="I672" s="38"/>
      <c r="J672" s="38"/>
      <c r="K672" s="38"/>
      <c r="L672" s="38"/>
      <c r="M672" s="38"/>
      <c r="N672" s="38"/>
      <c r="O672" s="38"/>
      <c r="P672" s="38"/>
      <c r="Q672" s="38"/>
      <c r="R672" s="38"/>
      <c r="S672" s="38"/>
      <c r="T672" s="38"/>
      <c r="U672" s="38"/>
      <c r="V672" s="38"/>
      <c r="W672" s="38"/>
      <c r="X672" s="38"/>
      <c r="Y672" s="38"/>
      <c r="Z672" s="38"/>
    </row>
    <row r="673" spans="1:26" ht="12.75" customHeight="1">
      <c r="A673" s="38"/>
      <c r="B673" s="38"/>
      <c r="C673" s="38"/>
      <c r="D673" s="38"/>
      <c r="E673" s="38"/>
      <c r="F673" s="38"/>
      <c r="G673" s="38"/>
      <c r="H673" s="38"/>
      <c r="I673" s="38"/>
      <c r="J673" s="38"/>
      <c r="K673" s="38"/>
      <c r="L673" s="38"/>
      <c r="M673" s="38"/>
      <c r="N673" s="38"/>
      <c r="O673" s="38"/>
      <c r="P673" s="38"/>
      <c r="Q673" s="38"/>
      <c r="R673" s="38"/>
      <c r="S673" s="38"/>
      <c r="T673" s="38"/>
      <c r="U673" s="38"/>
      <c r="V673" s="38"/>
      <c r="W673" s="38"/>
      <c r="X673" s="38"/>
      <c r="Y673" s="38"/>
      <c r="Z673" s="38"/>
    </row>
    <row r="674" spans="1:26" ht="12.75" customHeight="1">
      <c r="A674" s="38"/>
      <c r="B674" s="38"/>
      <c r="C674" s="38"/>
      <c r="D674" s="38"/>
      <c r="E674" s="38"/>
      <c r="F674" s="38"/>
      <c r="G674" s="38"/>
      <c r="H674" s="38"/>
      <c r="I674" s="38"/>
      <c r="J674" s="38"/>
      <c r="K674" s="38"/>
      <c r="L674" s="38"/>
      <c r="M674" s="38"/>
      <c r="N674" s="38"/>
      <c r="O674" s="38"/>
      <c r="P674" s="38"/>
      <c r="Q674" s="38"/>
      <c r="R674" s="38"/>
      <c r="S674" s="38"/>
      <c r="T674" s="38"/>
      <c r="U674" s="38"/>
      <c r="V674" s="38"/>
      <c r="W674" s="38"/>
      <c r="X674" s="38"/>
      <c r="Y674" s="38"/>
      <c r="Z674" s="38"/>
    </row>
    <row r="675" spans="1:26" ht="12.75" customHeight="1">
      <c r="A675" s="38"/>
      <c r="B675" s="38"/>
      <c r="C675" s="38"/>
      <c r="D675" s="38"/>
      <c r="E675" s="38"/>
      <c r="F675" s="38"/>
      <c r="G675" s="38"/>
      <c r="H675" s="38"/>
      <c r="I675" s="38"/>
      <c r="J675" s="38"/>
      <c r="K675" s="38"/>
      <c r="L675" s="38"/>
      <c r="M675" s="38"/>
      <c r="N675" s="38"/>
      <c r="O675" s="38"/>
      <c r="P675" s="38"/>
      <c r="Q675" s="38"/>
      <c r="R675" s="38"/>
      <c r="S675" s="38"/>
      <c r="T675" s="38"/>
      <c r="U675" s="38"/>
      <c r="V675" s="38"/>
      <c r="W675" s="38"/>
      <c r="X675" s="38"/>
      <c r="Y675" s="38"/>
      <c r="Z675" s="38"/>
    </row>
    <row r="676" spans="1:26" ht="12.75" customHeight="1">
      <c r="A676" s="38"/>
      <c r="B676" s="38"/>
      <c r="C676" s="38"/>
      <c r="D676" s="38"/>
      <c r="E676" s="38"/>
      <c r="F676" s="38"/>
      <c r="G676" s="38"/>
      <c r="H676" s="38"/>
      <c r="I676" s="38"/>
      <c r="J676" s="38"/>
      <c r="K676" s="38"/>
      <c r="L676" s="38"/>
      <c r="M676" s="38"/>
      <c r="N676" s="38"/>
      <c r="O676" s="38"/>
      <c r="P676" s="38"/>
      <c r="Q676" s="38"/>
      <c r="R676" s="38"/>
      <c r="S676" s="38"/>
      <c r="T676" s="38"/>
      <c r="U676" s="38"/>
      <c r="V676" s="38"/>
      <c r="W676" s="38"/>
      <c r="X676" s="38"/>
      <c r="Y676" s="38"/>
      <c r="Z676" s="38"/>
    </row>
    <row r="677" spans="1:26" ht="12.75" customHeight="1">
      <c r="A677" s="38"/>
      <c r="B677" s="38"/>
      <c r="C677" s="38"/>
      <c r="D677" s="38"/>
      <c r="E677" s="38"/>
      <c r="F677" s="38"/>
      <c r="G677" s="38"/>
      <c r="H677" s="38"/>
      <c r="I677" s="38"/>
      <c r="J677" s="38"/>
      <c r="K677" s="38"/>
      <c r="L677" s="38"/>
      <c r="M677" s="38"/>
      <c r="N677" s="38"/>
      <c r="O677" s="38"/>
      <c r="P677" s="38"/>
      <c r="Q677" s="38"/>
      <c r="R677" s="38"/>
      <c r="S677" s="38"/>
      <c r="T677" s="38"/>
      <c r="U677" s="38"/>
      <c r="V677" s="38"/>
      <c r="W677" s="38"/>
      <c r="X677" s="38"/>
      <c r="Y677" s="38"/>
      <c r="Z677" s="38"/>
    </row>
    <row r="678" spans="1:26" ht="12.75" customHeight="1">
      <c r="A678" s="38"/>
      <c r="B678" s="38"/>
      <c r="C678" s="38"/>
      <c r="D678" s="38"/>
      <c r="E678" s="38"/>
      <c r="F678" s="38"/>
      <c r="G678" s="38"/>
      <c r="H678" s="38"/>
      <c r="I678" s="38"/>
      <c r="J678" s="38"/>
      <c r="K678" s="38"/>
      <c r="L678" s="38"/>
      <c r="M678" s="38"/>
      <c r="N678" s="38"/>
      <c r="O678" s="38"/>
      <c r="P678" s="38"/>
      <c r="Q678" s="38"/>
      <c r="R678" s="38"/>
      <c r="S678" s="38"/>
      <c r="T678" s="38"/>
      <c r="U678" s="38"/>
      <c r="V678" s="38"/>
      <c r="W678" s="38"/>
      <c r="X678" s="38"/>
      <c r="Y678" s="38"/>
      <c r="Z678" s="38"/>
    </row>
    <row r="679" spans="1:26" ht="12.75" customHeight="1">
      <c r="A679" s="38"/>
      <c r="B679" s="38"/>
      <c r="C679" s="38"/>
      <c r="D679" s="38"/>
      <c r="E679" s="38"/>
      <c r="F679" s="38"/>
      <c r="G679" s="38"/>
      <c r="H679" s="38"/>
      <c r="I679" s="38"/>
      <c r="J679" s="38"/>
      <c r="K679" s="38"/>
      <c r="L679" s="38"/>
      <c r="M679" s="38"/>
      <c r="N679" s="38"/>
      <c r="O679" s="38"/>
      <c r="P679" s="38"/>
      <c r="Q679" s="38"/>
      <c r="R679" s="38"/>
      <c r="S679" s="38"/>
      <c r="T679" s="38"/>
      <c r="U679" s="38"/>
      <c r="V679" s="38"/>
      <c r="W679" s="38"/>
      <c r="X679" s="38"/>
      <c r="Y679" s="38"/>
      <c r="Z679" s="38"/>
    </row>
    <row r="680" spans="1:26" ht="12.75" customHeight="1">
      <c r="A680" s="38"/>
      <c r="B680" s="38"/>
      <c r="C680" s="38"/>
      <c r="D680" s="38"/>
      <c r="E680" s="38"/>
      <c r="F680" s="38"/>
      <c r="G680" s="38"/>
      <c r="H680" s="38"/>
      <c r="I680" s="38"/>
      <c r="J680" s="38"/>
      <c r="K680" s="38"/>
      <c r="L680" s="38"/>
      <c r="M680" s="38"/>
      <c r="N680" s="38"/>
      <c r="O680" s="38"/>
      <c r="P680" s="38"/>
      <c r="Q680" s="38"/>
      <c r="R680" s="38"/>
      <c r="S680" s="38"/>
      <c r="T680" s="38"/>
      <c r="U680" s="38"/>
      <c r="V680" s="38"/>
      <c r="W680" s="38"/>
      <c r="X680" s="38"/>
      <c r="Y680" s="38"/>
      <c r="Z680" s="38"/>
    </row>
    <row r="681" spans="1:26" ht="12.75" customHeight="1">
      <c r="A681" s="38"/>
      <c r="B681" s="38"/>
      <c r="C681" s="38"/>
      <c r="D681" s="38"/>
      <c r="E681" s="38"/>
      <c r="F681" s="38"/>
      <c r="G681" s="38"/>
      <c r="H681" s="38"/>
      <c r="I681" s="38"/>
      <c r="J681" s="38"/>
      <c r="K681" s="38"/>
      <c r="L681" s="38"/>
      <c r="M681" s="38"/>
      <c r="N681" s="38"/>
      <c r="O681" s="38"/>
      <c r="P681" s="38"/>
      <c r="Q681" s="38"/>
      <c r="R681" s="38"/>
      <c r="S681" s="38"/>
      <c r="T681" s="38"/>
      <c r="U681" s="38"/>
      <c r="V681" s="38"/>
      <c r="W681" s="38"/>
      <c r="X681" s="38"/>
      <c r="Y681" s="38"/>
      <c r="Z681" s="38"/>
    </row>
    <row r="682" spans="1:26" ht="12.75" customHeight="1">
      <c r="A682" s="38"/>
      <c r="B682" s="38"/>
      <c r="C682" s="38"/>
      <c r="D682" s="38"/>
      <c r="E682" s="38"/>
      <c r="F682" s="38"/>
      <c r="G682" s="38"/>
      <c r="H682" s="38"/>
      <c r="I682" s="38"/>
      <c r="J682" s="38"/>
      <c r="K682" s="38"/>
      <c r="L682" s="38"/>
      <c r="M682" s="38"/>
      <c r="N682" s="38"/>
      <c r="O682" s="38"/>
      <c r="P682" s="38"/>
      <c r="Q682" s="38"/>
      <c r="R682" s="38"/>
      <c r="S682" s="38"/>
      <c r="T682" s="38"/>
      <c r="U682" s="38"/>
      <c r="V682" s="38"/>
      <c r="W682" s="38"/>
      <c r="X682" s="38"/>
      <c r="Y682" s="38"/>
      <c r="Z682" s="38"/>
    </row>
    <row r="683" spans="1:26" ht="12.75" customHeight="1">
      <c r="A683" s="38"/>
      <c r="B683" s="38"/>
      <c r="C683" s="38"/>
      <c r="D683" s="38"/>
      <c r="E683" s="38"/>
      <c r="F683" s="38"/>
      <c r="G683" s="38"/>
      <c r="H683" s="38"/>
      <c r="I683" s="38"/>
      <c r="J683" s="38"/>
      <c r="K683" s="38"/>
      <c r="L683" s="38"/>
      <c r="M683" s="38"/>
      <c r="N683" s="38"/>
      <c r="O683" s="38"/>
      <c r="P683" s="38"/>
      <c r="Q683" s="38"/>
      <c r="R683" s="38"/>
      <c r="S683" s="38"/>
      <c r="T683" s="38"/>
      <c r="U683" s="38"/>
      <c r="V683" s="38"/>
      <c r="W683" s="38"/>
      <c r="X683" s="38"/>
      <c r="Y683" s="38"/>
      <c r="Z683" s="38"/>
    </row>
    <row r="684" spans="1:26" ht="12.75" customHeight="1">
      <c r="A684" s="38"/>
      <c r="B684" s="38"/>
      <c r="C684" s="38"/>
      <c r="D684" s="38"/>
      <c r="E684" s="38"/>
      <c r="F684" s="38"/>
      <c r="G684" s="38"/>
      <c r="H684" s="38"/>
      <c r="I684" s="38"/>
      <c r="J684" s="38"/>
      <c r="K684" s="38"/>
      <c r="L684" s="38"/>
      <c r="M684" s="38"/>
      <c r="N684" s="38"/>
      <c r="O684" s="38"/>
      <c r="P684" s="38"/>
      <c r="Q684" s="38"/>
      <c r="R684" s="38"/>
      <c r="S684" s="38"/>
      <c r="T684" s="38"/>
      <c r="U684" s="38"/>
      <c r="V684" s="38"/>
      <c r="W684" s="38"/>
      <c r="X684" s="38"/>
      <c r="Y684" s="38"/>
      <c r="Z684" s="38"/>
    </row>
    <row r="685" spans="1:26" ht="12.75" customHeight="1">
      <c r="A685" s="38"/>
      <c r="B685" s="38"/>
      <c r="C685" s="38"/>
      <c r="D685" s="38"/>
      <c r="E685" s="38"/>
      <c r="F685" s="38"/>
      <c r="G685" s="38"/>
      <c r="H685" s="38"/>
      <c r="I685" s="38"/>
      <c r="J685" s="38"/>
      <c r="K685" s="38"/>
      <c r="L685" s="38"/>
      <c r="M685" s="38"/>
      <c r="N685" s="38"/>
      <c r="O685" s="38"/>
      <c r="P685" s="38"/>
      <c r="Q685" s="38"/>
      <c r="R685" s="38"/>
      <c r="S685" s="38"/>
      <c r="T685" s="38"/>
      <c r="U685" s="38"/>
      <c r="V685" s="38"/>
      <c r="W685" s="38"/>
      <c r="X685" s="38"/>
      <c r="Y685" s="38"/>
      <c r="Z685" s="38"/>
    </row>
    <row r="686" spans="1:26" ht="12.75" customHeight="1">
      <c r="A686" s="38"/>
      <c r="B686" s="38"/>
      <c r="C686" s="38"/>
      <c r="D686" s="38"/>
      <c r="E686" s="38"/>
      <c r="F686" s="38"/>
      <c r="G686" s="38"/>
      <c r="H686" s="38"/>
      <c r="I686" s="38"/>
      <c r="J686" s="38"/>
      <c r="K686" s="38"/>
      <c r="L686" s="38"/>
      <c r="M686" s="38"/>
      <c r="N686" s="38"/>
      <c r="O686" s="38"/>
      <c r="P686" s="38"/>
      <c r="Q686" s="38"/>
      <c r="R686" s="38"/>
      <c r="S686" s="38"/>
      <c r="T686" s="38"/>
      <c r="U686" s="38"/>
      <c r="V686" s="38"/>
      <c r="W686" s="38"/>
      <c r="X686" s="38"/>
      <c r="Y686" s="38"/>
      <c r="Z686" s="38"/>
    </row>
    <row r="687" spans="1:26" ht="12.75" customHeight="1">
      <c r="A687" s="38"/>
      <c r="B687" s="38"/>
      <c r="C687" s="38"/>
      <c r="D687" s="38"/>
      <c r="E687" s="38"/>
      <c r="F687" s="38"/>
      <c r="G687" s="38"/>
      <c r="H687" s="38"/>
      <c r="I687" s="38"/>
      <c r="J687" s="38"/>
      <c r="K687" s="38"/>
      <c r="L687" s="38"/>
      <c r="M687" s="38"/>
      <c r="N687" s="38"/>
      <c r="O687" s="38"/>
      <c r="P687" s="38"/>
      <c r="Q687" s="38"/>
      <c r="R687" s="38"/>
      <c r="S687" s="38"/>
      <c r="T687" s="38"/>
      <c r="U687" s="38"/>
      <c r="V687" s="38"/>
      <c r="W687" s="38"/>
      <c r="X687" s="38"/>
      <c r="Y687" s="38"/>
      <c r="Z687" s="38"/>
    </row>
    <row r="688" spans="1:26" ht="12.75" customHeight="1">
      <c r="A688" s="38"/>
      <c r="B688" s="38"/>
      <c r="C688" s="38"/>
      <c r="D688" s="38"/>
      <c r="E688" s="38"/>
      <c r="F688" s="38"/>
      <c r="G688" s="38"/>
      <c r="H688" s="38"/>
      <c r="I688" s="38"/>
      <c r="J688" s="38"/>
      <c r="K688" s="38"/>
      <c r="L688" s="38"/>
      <c r="M688" s="38"/>
      <c r="N688" s="38"/>
      <c r="O688" s="38"/>
      <c r="P688" s="38"/>
      <c r="Q688" s="38"/>
      <c r="R688" s="38"/>
      <c r="S688" s="38"/>
      <c r="T688" s="38"/>
      <c r="U688" s="38"/>
      <c r="V688" s="38"/>
      <c r="W688" s="38"/>
      <c r="X688" s="38"/>
      <c r="Y688" s="38"/>
      <c r="Z688" s="38"/>
    </row>
    <row r="689" spans="1:26" ht="12.75" customHeight="1">
      <c r="A689" s="38"/>
      <c r="B689" s="38"/>
      <c r="C689" s="38"/>
      <c r="D689" s="38"/>
      <c r="E689" s="38"/>
      <c r="F689" s="38"/>
      <c r="G689" s="38"/>
      <c r="H689" s="38"/>
      <c r="I689" s="38"/>
      <c r="J689" s="38"/>
      <c r="K689" s="38"/>
      <c r="L689" s="38"/>
      <c r="M689" s="38"/>
      <c r="N689" s="38"/>
      <c r="O689" s="38"/>
      <c r="P689" s="38"/>
      <c r="Q689" s="38"/>
      <c r="R689" s="38"/>
      <c r="S689" s="38"/>
      <c r="T689" s="38"/>
      <c r="U689" s="38"/>
      <c r="V689" s="38"/>
      <c r="W689" s="38"/>
      <c r="X689" s="38"/>
      <c r="Y689" s="38"/>
      <c r="Z689" s="38"/>
    </row>
    <row r="690" spans="1:26" ht="12.75" customHeight="1">
      <c r="A690" s="38"/>
      <c r="B690" s="38"/>
      <c r="C690" s="38"/>
      <c r="D690" s="38"/>
      <c r="E690" s="38"/>
      <c r="F690" s="38"/>
      <c r="G690" s="38"/>
      <c r="H690" s="38"/>
      <c r="I690" s="38"/>
      <c r="J690" s="38"/>
      <c r="K690" s="38"/>
      <c r="L690" s="38"/>
      <c r="M690" s="38"/>
      <c r="N690" s="38"/>
      <c r="O690" s="38"/>
      <c r="P690" s="38"/>
      <c r="Q690" s="38"/>
      <c r="R690" s="38"/>
      <c r="S690" s="38"/>
      <c r="T690" s="38"/>
      <c r="U690" s="38"/>
      <c r="V690" s="38"/>
      <c r="W690" s="38"/>
      <c r="X690" s="38"/>
      <c r="Y690" s="38"/>
      <c r="Z690" s="38"/>
    </row>
    <row r="691" spans="1:26" ht="12.75" customHeight="1">
      <c r="A691" s="38"/>
      <c r="B691" s="38"/>
      <c r="C691" s="38"/>
      <c r="D691" s="38"/>
      <c r="E691" s="38"/>
      <c r="F691" s="38"/>
      <c r="G691" s="38"/>
      <c r="H691" s="38"/>
      <c r="I691" s="38"/>
      <c r="J691" s="38"/>
      <c r="K691" s="38"/>
      <c r="L691" s="38"/>
      <c r="M691" s="38"/>
      <c r="N691" s="38"/>
      <c r="O691" s="38"/>
      <c r="P691" s="38"/>
      <c r="Q691" s="38"/>
      <c r="R691" s="38"/>
      <c r="S691" s="38"/>
      <c r="T691" s="38"/>
      <c r="U691" s="38"/>
      <c r="V691" s="38"/>
      <c r="W691" s="38"/>
      <c r="X691" s="38"/>
      <c r="Y691" s="38"/>
      <c r="Z691" s="38"/>
    </row>
    <row r="692" spans="1:26" ht="12.75" customHeight="1">
      <c r="A692" s="38"/>
      <c r="B692" s="38"/>
      <c r="C692" s="38"/>
      <c r="D692" s="38"/>
      <c r="E692" s="38"/>
      <c r="F692" s="38"/>
      <c r="G692" s="38"/>
      <c r="H692" s="38"/>
      <c r="I692" s="38"/>
      <c r="J692" s="38"/>
      <c r="K692" s="38"/>
      <c r="L692" s="38"/>
      <c r="M692" s="38"/>
      <c r="N692" s="38"/>
      <c r="O692" s="38"/>
      <c r="P692" s="38"/>
      <c r="Q692" s="38"/>
      <c r="R692" s="38"/>
      <c r="S692" s="38"/>
      <c r="T692" s="38"/>
      <c r="U692" s="38"/>
      <c r="V692" s="38"/>
      <c r="W692" s="38"/>
      <c r="X692" s="38"/>
      <c r="Y692" s="38"/>
      <c r="Z692" s="38"/>
    </row>
    <row r="693" spans="1:26" ht="12.75" customHeight="1">
      <c r="A693" s="38"/>
      <c r="B693" s="38"/>
      <c r="C693" s="38"/>
      <c r="D693" s="38"/>
      <c r="E693" s="38"/>
      <c r="F693" s="38"/>
      <c r="G693" s="38"/>
      <c r="H693" s="38"/>
      <c r="I693" s="38"/>
      <c r="J693" s="38"/>
      <c r="K693" s="38"/>
      <c r="L693" s="38"/>
      <c r="M693" s="38"/>
      <c r="N693" s="38"/>
      <c r="O693" s="38"/>
      <c r="P693" s="38"/>
      <c r="Q693" s="38"/>
      <c r="R693" s="38"/>
      <c r="S693" s="38"/>
      <c r="T693" s="38"/>
      <c r="U693" s="38"/>
      <c r="V693" s="38"/>
      <c r="W693" s="38"/>
      <c r="X693" s="38"/>
      <c r="Y693" s="38"/>
      <c r="Z693" s="38"/>
    </row>
    <row r="694" spans="1:26" ht="12.75" customHeight="1">
      <c r="A694" s="38"/>
      <c r="B694" s="38"/>
      <c r="C694" s="38"/>
      <c r="D694" s="38"/>
      <c r="E694" s="38"/>
      <c r="F694" s="38"/>
      <c r="G694" s="38"/>
      <c r="H694" s="38"/>
      <c r="I694" s="38"/>
      <c r="J694" s="38"/>
      <c r="K694" s="38"/>
      <c r="L694" s="38"/>
      <c r="M694" s="38"/>
      <c r="N694" s="38"/>
      <c r="O694" s="38"/>
      <c r="P694" s="38"/>
      <c r="Q694" s="38"/>
      <c r="R694" s="38"/>
      <c r="S694" s="38"/>
      <c r="T694" s="38"/>
      <c r="U694" s="38"/>
      <c r="V694" s="38"/>
      <c r="W694" s="38"/>
      <c r="X694" s="38"/>
      <c r="Y694" s="38"/>
      <c r="Z694" s="38"/>
    </row>
    <row r="695" spans="1:26" ht="12.75" customHeight="1">
      <c r="A695" s="38"/>
      <c r="B695" s="38"/>
      <c r="C695" s="38"/>
      <c r="D695" s="38"/>
      <c r="E695" s="38"/>
      <c r="F695" s="38"/>
      <c r="G695" s="38"/>
      <c r="H695" s="38"/>
      <c r="I695" s="38"/>
      <c r="J695" s="38"/>
      <c r="K695" s="38"/>
      <c r="L695" s="38"/>
      <c r="M695" s="38"/>
      <c r="N695" s="38"/>
      <c r="O695" s="38"/>
      <c r="P695" s="38"/>
      <c r="Q695" s="38"/>
      <c r="R695" s="38"/>
      <c r="S695" s="38"/>
      <c r="T695" s="38"/>
      <c r="U695" s="38"/>
      <c r="V695" s="38"/>
      <c r="W695" s="38"/>
      <c r="X695" s="38"/>
      <c r="Y695" s="38"/>
      <c r="Z695" s="38"/>
    </row>
    <row r="696" spans="1:26" ht="12.75" customHeight="1">
      <c r="A696" s="38"/>
      <c r="B696" s="38"/>
      <c r="C696" s="38"/>
      <c r="D696" s="38"/>
      <c r="E696" s="38"/>
      <c r="F696" s="38"/>
      <c r="G696" s="38"/>
      <c r="H696" s="38"/>
      <c r="I696" s="38"/>
      <c r="J696" s="38"/>
      <c r="K696" s="38"/>
      <c r="L696" s="38"/>
      <c r="M696" s="38"/>
      <c r="N696" s="38"/>
      <c r="O696" s="38"/>
      <c r="P696" s="38"/>
      <c r="Q696" s="38"/>
      <c r="R696" s="38"/>
      <c r="S696" s="38"/>
      <c r="T696" s="38"/>
      <c r="U696" s="38"/>
      <c r="V696" s="38"/>
      <c r="W696" s="38"/>
      <c r="X696" s="38"/>
      <c r="Y696" s="38"/>
      <c r="Z696" s="38"/>
    </row>
    <row r="697" spans="1:26" ht="12.75" customHeight="1">
      <c r="A697" s="38"/>
      <c r="B697" s="38"/>
      <c r="C697" s="38"/>
      <c r="D697" s="38"/>
      <c r="E697" s="38"/>
      <c r="F697" s="38"/>
      <c r="G697" s="38"/>
      <c r="H697" s="38"/>
      <c r="I697" s="38"/>
      <c r="J697" s="38"/>
      <c r="K697" s="38"/>
      <c r="L697" s="38"/>
      <c r="M697" s="38"/>
      <c r="N697" s="38"/>
      <c r="O697" s="38"/>
      <c r="P697" s="38"/>
      <c r="Q697" s="38"/>
      <c r="R697" s="38"/>
      <c r="S697" s="38"/>
      <c r="T697" s="38"/>
      <c r="U697" s="38"/>
      <c r="V697" s="38"/>
      <c r="W697" s="38"/>
      <c r="X697" s="38"/>
      <c r="Y697" s="38"/>
      <c r="Z697" s="38"/>
    </row>
    <row r="698" spans="1:26" ht="12.75" customHeight="1">
      <c r="A698" s="38"/>
      <c r="B698" s="38"/>
      <c r="C698" s="38"/>
      <c r="D698" s="38"/>
      <c r="E698" s="38"/>
      <c r="F698" s="38"/>
      <c r="G698" s="38"/>
      <c r="H698" s="38"/>
      <c r="I698" s="38"/>
      <c r="J698" s="38"/>
      <c r="K698" s="38"/>
      <c r="L698" s="38"/>
      <c r="M698" s="38"/>
      <c r="N698" s="38"/>
      <c r="O698" s="38"/>
      <c r="P698" s="38"/>
      <c r="Q698" s="38"/>
      <c r="R698" s="38"/>
      <c r="S698" s="38"/>
      <c r="T698" s="38"/>
      <c r="U698" s="38"/>
      <c r="V698" s="38"/>
      <c r="W698" s="38"/>
      <c r="X698" s="38"/>
      <c r="Y698" s="38"/>
      <c r="Z698" s="38"/>
    </row>
    <row r="699" spans="1:26" ht="12.75" customHeight="1">
      <c r="A699" s="38"/>
      <c r="B699" s="38"/>
      <c r="C699" s="38"/>
      <c r="D699" s="38"/>
      <c r="E699" s="38"/>
      <c r="F699" s="38"/>
      <c r="G699" s="38"/>
      <c r="H699" s="38"/>
      <c r="I699" s="38"/>
      <c r="J699" s="38"/>
      <c r="K699" s="38"/>
      <c r="L699" s="38"/>
      <c r="M699" s="38"/>
      <c r="N699" s="38"/>
      <c r="O699" s="38"/>
      <c r="P699" s="38"/>
      <c r="Q699" s="38"/>
      <c r="R699" s="38"/>
      <c r="S699" s="38"/>
      <c r="T699" s="38"/>
      <c r="U699" s="38"/>
      <c r="V699" s="38"/>
      <c r="W699" s="38"/>
      <c r="X699" s="38"/>
      <c r="Y699" s="38"/>
      <c r="Z699" s="38"/>
    </row>
    <row r="700" spans="1:26" ht="12.75" customHeight="1">
      <c r="A700" s="38"/>
      <c r="B700" s="38"/>
      <c r="C700" s="38"/>
      <c r="D700" s="38"/>
      <c r="E700" s="38"/>
      <c r="F700" s="38"/>
      <c r="G700" s="38"/>
      <c r="H700" s="38"/>
      <c r="I700" s="38"/>
      <c r="J700" s="38"/>
      <c r="K700" s="38"/>
      <c r="L700" s="38"/>
      <c r="M700" s="38"/>
      <c r="N700" s="38"/>
      <c r="O700" s="38"/>
      <c r="P700" s="38"/>
      <c r="Q700" s="38"/>
      <c r="R700" s="38"/>
      <c r="S700" s="38"/>
      <c r="T700" s="38"/>
      <c r="U700" s="38"/>
      <c r="V700" s="38"/>
      <c r="W700" s="38"/>
      <c r="X700" s="38"/>
      <c r="Y700" s="38"/>
      <c r="Z700" s="38"/>
    </row>
    <row r="701" spans="1:26" ht="12.75" customHeight="1">
      <c r="A701" s="38"/>
      <c r="B701" s="38"/>
      <c r="C701" s="38"/>
      <c r="D701" s="38"/>
      <c r="E701" s="38"/>
      <c r="F701" s="38"/>
      <c r="G701" s="38"/>
      <c r="H701" s="38"/>
      <c r="I701" s="38"/>
      <c r="J701" s="38"/>
      <c r="K701" s="38"/>
      <c r="L701" s="38"/>
      <c r="M701" s="38"/>
      <c r="N701" s="38"/>
      <c r="O701" s="38"/>
      <c r="P701" s="38"/>
      <c r="Q701" s="38"/>
      <c r="R701" s="38"/>
      <c r="S701" s="38"/>
      <c r="T701" s="38"/>
      <c r="U701" s="38"/>
      <c r="V701" s="38"/>
      <c r="W701" s="38"/>
      <c r="X701" s="38"/>
      <c r="Y701" s="38"/>
      <c r="Z701" s="38"/>
    </row>
    <row r="702" spans="1:26" ht="12.75" customHeight="1">
      <c r="A702" s="38"/>
      <c r="B702" s="38"/>
      <c r="C702" s="38"/>
      <c r="D702" s="38"/>
      <c r="E702" s="38"/>
      <c r="F702" s="38"/>
      <c r="G702" s="38"/>
      <c r="H702" s="38"/>
      <c r="I702" s="38"/>
      <c r="J702" s="38"/>
      <c r="K702" s="38"/>
      <c r="L702" s="38"/>
      <c r="M702" s="38"/>
      <c r="N702" s="38"/>
      <c r="O702" s="38"/>
      <c r="P702" s="38"/>
      <c r="Q702" s="38"/>
      <c r="R702" s="38"/>
      <c r="S702" s="38"/>
      <c r="T702" s="38"/>
      <c r="U702" s="38"/>
      <c r="V702" s="38"/>
      <c r="W702" s="38"/>
      <c r="X702" s="38"/>
      <c r="Y702" s="38"/>
      <c r="Z702" s="38"/>
    </row>
    <row r="703" spans="1:26" ht="12.75" customHeight="1">
      <c r="A703" s="38"/>
      <c r="B703" s="38"/>
      <c r="C703" s="38"/>
      <c r="D703" s="38"/>
      <c r="E703" s="38"/>
      <c r="F703" s="38"/>
      <c r="G703" s="38"/>
      <c r="H703" s="38"/>
      <c r="I703" s="38"/>
      <c r="J703" s="38"/>
      <c r="K703" s="38"/>
      <c r="L703" s="38"/>
      <c r="M703" s="38"/>
      <c r="N703" s="38"/>
      <c r="O703" s="38"/>
      <c r="P703" s="38"/>
      <c r="Q703" s="38"/>
      <c r="R703" s="38"/>
      <c r="S703" s="38"/>
      <c r="T703" s="38"/>
      <c r="U703" s="38"/>
      <c r="V703" s="38"/>
      <c r="W703" s="38"/>
      <c r="X703" s="38"/>
      <c r="Y703" s="38"/>
      <c r="Z703" s="38"/>
    </row>
    <row r="704" spans="1:26" ht="12.75" customHeight="1">
      <c r="A704" s="38"/>
      <c r="B704" s="38"/>
      <c r="C704" s="38"/>
      <c r="D704" s="38"/>
      <c r="E704" s="38"/>
      <c r="F704" s="38"/>
      <c r="G704" s="38"/>
      <c r="H704" s="38"/>
      <c r="I704" s="38"/>
      <c r="J704" s="38"/>
      <c r="K704" s="38"/>
      <c r="L704" s="38"/>
      <c r="M704" s="38"/>
      <c r="N704" s="38"/>
      <c r="O704" s="38"/>
      <c r="P704" s="38"/>
      <c r="Q704" s="38"/>
      <c r="R704" s="38"/>
      <c r="S704" s="38"/>
      <c r="T704" s="38"/>
      <c r="U704" s="38"/>
      <c r="V704" s="38"/>
      <c r="W704" s="38"/>
      <c r="X704" s="38"/>
      <c r="Y704" s="38"/>
      <c r="Z704" s="38"/>
    </row>
    <row r="705" spans="1:26" ht="12.75" customHeight="1">
      <c r="A705" s="38"/>
      <c r="B705" s="38"/>
      <c r="C705" s="38"/>
      <c r="D705" s="38"/>
      <c r="E705" s="38"/>
      <c r="F705" s="38"/>
      <c r="G705" s="38"/>
      <c r="H705" s="38"/>
      <c r="I705" s="38"/>
      <c r="J705" s="38"/>
      <c r="K705" s="38"/>
      <c r="L705" s="38"/>
      <c r="M705" s="38"/>
      <c r="N705" s="38"/>
      <c r="O705" s="38"/>
      <c r="P705" s="38"/>
      <c r="Q705" s="38"/>
      <c r="R705" s="38"/>
      <c r="S705" s="38"/>
      <c r="T705" s="38"/>
      <c r="U705" s="38"/>
      <c r="V705" s="38"/>
      <c r="W705" s="38"/>
      <c r="X705" s="38"/>
      <c r="Y705" s="38"/>
      <c r="Z705" s="38"/>
    </row>
    <row r="706" spans="1:26" ht="12.75" customHeight="1">
      <c r="A706" s="38"/>
      <c r="B706" s="38"/>
      <c r="C706" s="38"/>
      <c r="D706" s="38"/>
      <c r="E706" s="38"/>
      <c r="F706" s="38"/>
      <c r="G706" s="38"/>
      <c r="H706" s="38"/>
      <c r="I706" s="38"/>
      <c r="J706" s="38"/>
      <c r="K706" s="38"/>
      <c r="L706" s="38"/>
      <c r="M706" s="38"/>
      <c r="N706" s="38"/>
      <c r="O706" s="38"/>
      <c r="P706" s="38"/>
      <c r="Q706" s="38"/>
      <c r="R706" s="38"/>
      <c r="S706" s="38"/>
      <c r="T706" s="38"/>
      <c r="U706" s="38"/>
      <c r="V706" s="38"/>
      <c r="W706" s="38"/>
      <c r="X706" s="38"/>
      <c r="Y706" s="38"/>
      <c r="Z706" s="38"/>
    </row>
    <row r="707" spans="1:26" ht="12.75" customHeight="1">
      <c r="A707" s="38"/>
      <c r="B707" s="38"/>
      <c r="C707" s="38"/>
      <c r="D707" s="38"/>
      <c r="E707" s="38"/>
      <c r="F707" s="38"/>
      <c r="G707" s="38"/>
      <c r="H707" s="38"/>
      <c r="I707" s="38"/>
      <c r="J707" s="38"/>
      <c r="K707" s="38"/>
      <c r="L707" s="38"/>
      <c r="M707" s="38"/>
      <c r="N707" s="38"/>
      <c r="O707" s="38"/>
      <c r="P707" s="38"/>
      <c r="Q707" s="38"/>
      <c r="R707" s="38"/>
      <c r="S707" s="38"/>
      <c r="T707" s="38"/>
      <c r="U707" s="38"/>
      <c r="V707" s="38"/>
      <c r="W707" s="38"/>
      <c r="X707" s="38"/>
      <c r="Y707" s="38"/>
      <c r="Z707" s="38"/>
    </row>
    <row r="708" spans="1:26" ht="12.75" customHeight="1">
      <c r="A708" s="38"/>
      <c r="B708" s="38"/>
      <c r="C708" s="38"/>
      <c r="D708" s="38"/>
      <c r="E708" s="38"/>
      <c r="F708" s="38"/>
      <c r="G708" s="38"/>
      <c r="H708" s="38"/>
      <c r="I708" s="38"/>
      <c r="J708" s="38"/>
      <c r="K708" s="38"/>
      <c r="L708" s="38"/>
      <c r="M708" s="38"/>
      <c r="N708" s="38"/>
      <c r="O708" s="38"/>
      <c r="P708" s="38"/>
      <c r="Q708" s="38"/>
      <c r="R708" s="38"/>
      <c r="S708" s="38"/>
      <c r="T708" s="38"/>
      <c r="U708" s="38"/>
      <c r="V708" s="38"/>
      <c r="W708" s="38"/>
      <c r="X708" s="38"/>
      <c r="Y708" s="38"/>
      <c r="Z708" s="38"/>
    </row>
    <row r="709" spans="1:26" ht="12.75" customHeight="1">
      <c r="A709" s="38"/>
      <c r="B709" s="38"/>
      <c r="C709" s="38"/>
      <c r="D709" s="38"/>
      <c r="E709" s="38"/>
      <c r="F709" s="38"/>
      <c r="G709" s="38"/>
      <c r="H709" s="38"/>
      <c r="I709" s="38"/>
      <c r="J709" s="38"/>
      <c r="K709" s="38"/>
      <c r="L709" s="38"/>
      <c r="M709" s="38"/>
      <c r="N709" s="38"/>
      <c r="O709" s="38"/>
      <c r="P709" s="38"/>
      <c r="Q709" s="38"/>
      <c r="R709" s="38"/>
      <c r="S709" s="38"/>
      <c r="T709" s="38"/>
      <c r="U709" s="38"/>
      <c r="V709" s="38"/>
      <c r="W709" s="38"/>
      <c r="X709" s="38"/>
      <c r="Y709" s="38"/>
      <c r="Z709" s="38"/>
    </row>
    <row r="710" spans="1:26" ht="12.75" customHeight="1">
      <c r="A710" s="38"/>
      <c r="B710" s="38"/>
      <c r="C710" s="38"/>
      <c r="D710" s="38"/>
      <c r="E710" s="38"/>
      <c r="F710" s="38"/>
      <c r="G710" s="38"/>
      <c r="H710" s="38"/>
      <c r="I710" s="38"/>
      <c r="J710" s="38"/>
      <c r="K710" s="38"/>
      <c r="L710" s="38"/>
      <c r="M710" s="38"/>
      <c r="N710" s="38"/>
      <c r="O710" s="38"/>
      <c r="P710" s="38"/>
      <c r="Q710" s="38"/>
      <c r="R710" s="38"/>
      <c r="S710" s="38"/>
      <c r="T710" s="38"/>
      <c r="U710" s="38"/>
      <c r="V710" s="38"/>
      <c r="W710" s="38"/>
      <c r="X710" s="38"/>
      <c r="Y710" s="38"/>
      <c r="Z710" s="38"/>
    </row>
    <row r="711" spans="1:26" ht="12.75" customHeight="1">
      <c r="A711" s="38"/>
      <c r="B711" s="38"/>
      <c r="C711" s="38"/>
      <c r="D711" s="38"/>
      <c r="E711" s="38"/>
      <c r="F711" s="38"/>
      <c r="G711" s="38"/>
      <c r="H711" s="38"/>
      <c r="I711" s="38"/>
      <c r="J711" s="38"/>
      <c r="K711" s="38"/>
      <c r="L711" s="38"/>
      <c r="M711" s="38"/>
      <c r="N711" s="38"/>
      <c r="O711" s="38"/>
      <c r="P711" s="38"/>
      <c r="Q711" s="38"/>
      <c r="R711" s="38"/>
      <c r="S711" s="38"/>
      <c r="T711" s="38"/>
      <c r="U711" s="38"/>
      <c r="V711" s="38"/>
      <c r="W711" s="38"/>
      <c r="X711" s="38"/>
      <c r="Y711" s="38"/>
      <c r="Z711" s="38"/>
    </row>
    <row r="712" spans="1:26" ht="12.75" customHeight="1">
      <c r="A712" s="38"/>
      <c r="B712" s="38"/>
      <c r="C712" s="38"/>
      <c r="D712" s="38"/>
      <c r="E712" s="38"/>
      <c r="F712" s="38"/>
      <c r="G712" s="38"/>
      <c r="H712" s="38"/>
      <c r="I712" s="38"/>
      <c r="J712" s="38"/>
      <c r="K712" s="38"/>
      <c r="L712" s="38"/>
      <c r="M712" s="38"/>
      <c r="N712" s="38"/>
      <c r="O712" s="38"/>
      <c r="P712" s="38"/>
      <c r="Q712" s="38"/>
      <c r="R712" s="38"/>
      <c r="S712" s="38"/>
      <c r="T712" s="38"/>
      <c r="U712" s="38"/>
      <c r="V712" s="38"/>
      <c r="W712" s="38"/>
      <c r="X712" s="38"/>
      <c r="Y712" s="38"/>
      <c r="Z712" s="38"/>
    </row>
    <row r="713" spans="1:26" ht="12.75" customHeight="1">
      <c r="A713" s="38"/>
      <c r="B713" s="38"/>
      <c r="C713" s="38"/>
      <c r="D713" s="38"/>
      <c r="E713" s="38"/>
      <c r="F713" s="38"/>
      <c r="G713" s="38"/>
      <c r="H713" s="38"/>
      <c r="I713" s="38"/>
      <c r="J713" s="38"/>
      <c r="K713" s="38"/>
      <c r="L713" s="38"/>
      <c r="M713" s="38"/>
      <c r="N713" s="38"/>
      <c r="O713" s="38"/>
      <c r="P713" s="38"/>
      <c r="Q713" s="38"/>
      <c r="R713" s="38"/>
      <c r="S713" s="38"/>
      <c r="T713" s="38"/>
      <c r="U713" s="38"/>
      <c r="V713" s="38"/>
      <c r="W713" s="38"/>
      <c r="X713" s="38"/>
      <c r="Y713" s="38"/>
      <c r="Z713" s="38"/>
    </row>
    <row r="714" spans="1:26" ht="12.75" customHeight="1">
      <c r="A714" s="38"/>
      <c r="B714" s="38"/>
      <c r="C714" s="38"/>
      <c r="D714" s="38"/>
      <c r="E714" s="38"/>
      <c r="F714" s="38"/>
      <c r="G714" s="38"/>
      <c r="H714" s="38"/>
      <c r="I714" s="38"/>
      <c r="J714" s="38"/>
      <c r="K714" s="38"/>
      <c r="L714" s="38"/>
      <c r="M714" s="38"/>
      <c r="N714" s="38"/>
      <c r="O714" s="38"/>
      <c r="P714" s="38"/>
      <c r="Q714" s="38"/>
      <c r="R714" s="38"/>
      <c r="S714" s="38"/>
      <c r="T714" s="38"/>
      <c r="U714" s="38"/>
      <c r="V714" s="38"/>
      <c r="W714" s="38"/>
      <c r="X714" s="38"/>
      <c r="Y714" s="38"/>
      <c r="Z714" s="38"/>
    </row>
    <row r="715" spans="1:26" ht="12.75" customHeight="1">
      <c r="A715" s="38"/>
      <c r="B715" s="38"/>
      <c r="C715" s="38"/>
      <c r="D715" s="38"/>
      <c r="E715" s="38"/>
      <c r="F715" s="38"/>
      <c r="G715" s="38"/>
      <c r="H715" s="38"/>
      <c r="I715" s="38"/>
      <c r="J715" s="38"/>
      <c r="K715" s="38"/>
      <c r="L715" s="38"/>
      <c r="M715" s="38"/>
      <c r="N715" s="38"/>
      <c r="O715" s="38"/>
      <c r="P715" s="38"/>
      <c r="Q715" s="38"/>
      <c r="R715" s="38"/>
      <c r="S715" s="38"/>
      <c r="T715" s="38"/>
      <c r="U715" s="38"/>
      <c r="V715" s="38"/>
      <c r="W715" s="38"/>
      <c r="X715" s="38"/>
      <c r="Y715" s="38"/>
      <c r="Z715" s="38"/>
    </row>
    <row r="716" spans="1:26" ht="12.75" customHeight="1">
      <c r="A716" s="38"/>
      <c r="B716" s="38"/>
      <c r="C716" s="38"/>
      <c r="D716" s="38"/>
      <c r="E716" s="38"/>
      <c r="F716" s="38"/>
      <c r="G716" s="38"/>
      <c r="H716" s="38"/>
      <c r="I716" s="38"/>
      <c r="J716" s="38"/>
      <c r="K716" s="38"/>
      <c r="L716" s="38"/>
      <c r="M716" s="38"/>
      <c r="N716" s="38"/>
      <c r="O716" s="38"/>
      <c r="P716" s="38"/>
      <c r="Q716" s="38"/>
      <c r="R716" s="38"/>
      <c r="S716" s="38"/>
      <c r="T716" s="38"/>
      <c r="U716" s="38"/>
      <c r="V716" s="38"/>
      <c r="W716" s="38"/>
      <c r="X716" s="38"/>
      <c r="Y716" s="38"/>
      <c r="Z716" s="38"/>
    </row>
    <row r="717" spans="1:26" ht="12.75" customHeight="1">
      <c r="A717" s="38"/>
      <c r="B717" s="38"/>
      <c r="C717" s="38"/>
      <c r="D717" s="38"/>
      <c r="E717" s="38"/>
      <c r="F717" s="38"/>
      <c r="G717" s="38"/>
      <c r="H717" s="38"/>
      <c r="I717" s="38"/>
      <c r="J717" s="38"/>
      <c r="K717" s="38"/>
      <c r="L717" s="38"/>
      <c r="M717" s="38"/>
      <c r="N717" s="38"/>
      <c r="O717" s="38"/>
      <c r="P717" s="38"/>
      <c r="Q717" s="38"/>
      <c r="R717" s="38"/>
      <c r="S717" s="38"/>
      <c r="T717" s="38"/>
      <c r="U717" s="38"/>
      <c r="V717" s="38"/>
      <c r="W717" s="38"/>
      <c r="X717" s="38"/>
      <c r="Y717" s="38"/>
      <c r="Z717" s="38"/>
    </row>
    <row r="718" spans="1:26" ht="12.75" customHeight="1">
      <c r="A718" s="38"/>
      <c r="B718" s="38"/>
      <c r="C718" s="38"/>
      <c r="D718" s="38"/>
      <c r="E718" s="38"/>
      <c r="F718" s="38"/>
      <c r="G718" s="38"/>
      <c r="H718" s="38"/>
      <c r="I718" s="38"/>
      <c r="J718" s="38"/>
      <c r="K718" s="38"/>
      <c r="L718" s="38"/>
      <c r="M718" s="38"/>
      <c r="N718" s="38"/>
      <c r="O718" s="38"/>
      <c r="P718" s="38"/>
      <c r="Q718" s="38"/>
      <c r="R718" s="38"/>
      <c r="S718" s="38"/>
      <c r="T718" s="38"/>
      <c r="U718" s="38"/>
      <c r="V718" s="38"/>
      <c r="W718" s="38"/>
      <c r="X718" s="38"/>
      <c r="Y718" s="38"/>
      <c r="Z718" s="38"/>
    </row>
    <row r="719" spans="1:26" ht="12.75" customHeight="1">
      <c r="A719" s="38"/>
      <c r="B719" s="38"/>
      <c r="C719" s="38"/>
      <c r="D719" s="38"/>
      <c r="E719" s="38"/>
      <c r="F719" s="38"/>
      <c r="G719" s="38"/>
      <c r="H719" s="38"/>
      <c r="I719" s="38"/>
      <c r="J719" s="38"/>
      <c r="K719" s="38"/>
      <c r="L719" s="38"/>
      <c r="M719" s="38"/>
      <c r="N719" s="38"/>
      <c r="O719" s="38"/>
      <c r="P719" s="38"/>
      <c r="Q719" s="38"/>
      <c r="R719" s="38"/>
      <c r="S719" s="38"/>
      <c r="T719" s="38"/>
      <c r="U719" s="38"/>
      <c r="V719" s="38"/>
      <c r="W719" s="38"/>
      <c r="X719" s="38"/>
      <c r="Y719" s="38"/>
      <c r="Z719" s="38"/>
    </row>
    <row r="720" spans="1:26" ht="12.75" customHeight="1">
      <c r="A720" s="38"/>
      <c r="B720" s="38"/>
      <c r="C720" s="38"/>
      <c r="D720" s="38"/>
      <c r="E720" s="38"/>
      <c r="F720" s="38"/>
      <c r="G720" s="38"/>
      <c r="H720" s="38"/>
      <c r="I720" s="38"/>
      <c r="J720" s="38"/>
      <c r="K720" s="38"/>
      <c r="L720" s="38"/>
      <c r="M720" s="38"/>
      <c r="N720" s="38"/>
      <c r="O720" s="38"/>
      <c r="P720" s="38"/>
      <c r="Q720" s="38"/>
      <c r="R720" s="38"/>
      <c r="S720" s="38"/>
      <c r="T720" s="38"/>
      <c r="U720" s="38"/>
      <c r="V720" s="38"/>
      <c r="W720" s="38"/>
      <c r="X720" s="38"/>
      <c r="Y720" s="38"/>
      <c r="Z720" s="38"/>
    </row>
    <row r="721" spans="1:26" ht="12.75" customHeight="1">
      <c r="A721" s="38"/>
      <c r="B721" s="38"/>
      <c r="C721" s="38"/>
      <c r="D721" s="38"/>
      <c r="E721" s="38"/>
      <c r="F721" s="38"/>
      <c r="G721" s="38"/>
      <c r="H721" s="38"/>
      <c r="I721" s="38"/>
      <c r="J721" s="38"/>
      <c r="K721" s="38"/>
      <c r="L721" s="38"/>
      <c r="M721" s="38"/>
      <c r="N721" s="38"/>
      <c r="O721" s="38"/>
      <c r="P721" s="38"/>
      <c r="Q721" s="38"/>
      <c r="R721" s="38"/>
      <c r="S721" s="38"/>
      <c r="T721" s="38"/>
      <c r="U721" s="38"/>
      <c r="V721" s="38"/>
      <c r="W721" s="38"/>
      <c r="X721" s="38"/>
      <c r="Y721" s="38"/>
      <c r="Z721" s="38"/>
    </row>
    <row r="722" spans="1:26" ht="12.75" customHeight="1">
      <c r="A722" s="38"/>
      <c r="B722" s="38"/>
      <c r="C722" s="38"/>
      <c r="D722" s="38"/>
      <c r="E722" s="38"/>
      <c r="F722" s="38"/>
      <c r="G722" s="38"/>
      <c r="H722" s="38"/>
      <c r="I722" s="38"/>
      <c r="J722" s="38"/>
      <c r="K722" s="38"/>
      <c r="L722" s="38"/>
      <c r="M722" s="38"/>
      <c r="N722" s="38"/>
      <c r="O722" s="38"/>
      <c r="P722" s="38"/>
      <c r="Q722" s="38"/>
      <c r="R722" s="38"/>
      <c r="S722" s="38"/>
      <c r="T722" s="38"/>
      <c r="U722" s="38"/>
      <c r="V722" s="38"/>
      <c r="W722" s="38"/>
      <c r="X722" s="38"/>
      <c r="Y722" s="38"/>
      <c r="Z722" s="38"/>
    </row>
    <row r="723" spans="1:26" ht="12.75" customHeight="1">
      <c r="A723" s="38"/>
      <c r="B723" s="38"/>
      <c r="C723" s="38"/>
      <c r="D723" s="38"/>
      <c r="E723" s="38"/>
      <c r="F723" s="38"/>
      <c r="G723" s="38"/>
      <c r="H723" s="38"/>
      <c r="I723" s="38"/>
      <c r="J723" s="38"/>
      <c r="K723" s="38"/>
      <c r="L723" s="38"/>
      <c r="M723" s="38"/>
      <c r="N723" s="38"/>
      <c r="O723" s="38"/>
      <c r="P723" s="38"/>
      <c r="Q723" s="38"/>
      <c r="R723" s="38"/>
      <c r="S723" s="38"/>
      <c r="T723" s="38"/>
      <c r="U723" s="38"/>
      <c r="V723" s="38"/>
      <c r="W723" s="38"/>
      <c r="X723" s="38"/>
      <c r="Y723" s="38"/>
      <c r="Z723" s="38"/>
    </row>
    <row r="724" spans="1:26" ht="12.75" customHeight="1">
      <c r="A724" s="38"/>
      <c r="B724" s="38"/>
      <c r="C724" s="38"/>
      <c r="D724" s="38"/>
      <c r="E724" s="38"/>
      <c r="F724" s="38"/>
      <c r="G724" s="38"/>
      <c r="H724" s="38"/>
      <c r="I724" s="38"/>
      <c r="J724" s="38"/>
      <c r="K724" s="38"/>
      <c r="L724" s="38"/>
      <c r="M724" s="38"/>
      <c r="N724" s="38"/>
      <c r="O724" s="38"/>
      <c r="P724" s="38"/>
      <c r="Q724" s="38"/>
      <c r="R724" s="38"/>
      <c r="S724" s="38"/>
      <c r="T724" s="38"/>
      <c r="U724" s="38"/>
      <c r="V724" s="38"/>
      <c r="W724" s="38"/>
      <c r="X724" s="38"/>
      <c r="Y724" s="38"/>
      <c r="Z724" s="38"/>
    </row>
    <row r="725" spans="1:26" ht="12.75" customHeight="1">
      <c r="A725" s="38"/>
      <c r="B725" s="38"/>
      <c r="C725" s="38"/>
      <c r="D725" s="38"/>
      <c r="E725" s="38"/>
      <c r="F725" s="38"/>
      <c r="G725" s="38"/>
      <c r="H725" s="38"/>
      <c r="I725" s="38"/>
      <c r="J725" s="38"/>
      <c r="K725" s="38"/>
      <c r="L725" s="38"/>
      <c r="M725" s="38"/>
      <c r="N725" s="38"/>
      <c r="O725" s="38"/>
      <c r="P725" s="38"/>
      <c r="Q725" s="38"/>
      <c r="R725" s="38"/>
      <c r="S725" s="38"/>
      <c r="T725" s="38"/>
      <c r="U725" s="38"/>
      <c r="V725" s="38"/>
      <c r="W725" s="38"/>
      <c r="X725" s="38"/>
      <c r="Y725" s="38"/>
      <c r="Z725" s="38"/>
    </row>
    <row r="726" spans="1:26" ht="12.75" customHeight="1">
      <c r="A726" s="38"/>
      <c r="B726" s="38"/>
      <c r="C726" s="38"/>
      <c r="D726" s="38"/>
      <c r="E726" s="38"/>
      <c r="F726" s="38"/>
      <c r="G726" s="38"/>
      <c r="H726" s="38"/>
      <c r="I726" s="38"/>
      <c r="J726" s="38"/>
      <c r="K726" s="38"/>
      <c r="L726" s="38"/>
      <c r="M726" s="38"/>
      <c r="N726" s="38"/>
      <c r="O726" s="38"/>
      <c r="P726" s="38"/>
      <c r="Q726" s="38"/>
      <c r="R726" s="38"/>
      <c r="S726" s="38"/>
      <c r="T726" s="38"/>
      <c r="U726" s="38"/>
      <c r="V726" s="38"/>
      <c r="W726" s="38"/>
      <c r="X726" s="38"/>
      <c r="Y726" s="38"/>
      <c r="Z726" s="38"/>
    </row>
    <row r="727" spans="1:26" ht="12.75" customHeight="1">
      <c r="A727" s="38"/>
      <c r="B727" s="38"/>
      <c r="C727" s="38"/>
      <c r="D727" s="38"/>
      <c r="E727" s="38"/>
      <c r="F727" s="38"/>
      <c r="G727" s="38"/>
      <c r="H727" s="38"/>
      <c r="I727" s="38"/>
      <c r="J727" s="38"/>
      <c r="K727" s="38"/>
      <c r="L727" s="38"/>
      <c r="M727" s="38"/>
      <c r="N727" s="38"/>
      <c r="O727" s="38"/>
      <c r="P727" s="38"/>
      <c r="Q727" s="38"/>
      <c r="R727" s="38"/>
      <c r="S727" s="38"/>
      <c r="T727" s="38"/>
      <c r="U727" s="38"/>
      <c r="V727" s="38"/>
      <c r="W727" s="38"/>
      <c r="X727" s="38"/>
      <c r="Y727" s="38"/>
      <c r="Z727" s="38"/>
    </row>
    <row r="728" spans="1:26" ht="12.75" customHeight="1">
      <c r="A728" s="38"/>
      <c r="B728" s="38"/>
      <c r="C728" s="38"/>
      <c r="D728" s="38"/>
      <c r="E728" s="38"/>
      <c r="F728" s="38"/>
      <c r="G728" s="38"/>
      <c r="H728" s="38"/>
      <c r="I728" s="38"/>
      <c r="J728" s="38"/>
      <c r="K728" s="38"/>
      <c r="L728" s="38"/>
      <c r="M728" s="38"/>
      <c r="N728" s="38"/>
      <c r="O728" s="38"/>
      <c r="P728" s="38"/>
      <c r="Q728" s="38"/>
      <c r="R728" s="38"/>
      <c r="S728" s="38"/>
      <c r="T728" s="38"/>
      <c r="U728" s="38"/>
      <c r="V728" s="38"/>
      <c r="W728" s="38"/>
      <c r="X728" s="38"/>
      <c r="Y728" s="38"/>
      <c r="Z728" s="38"/>
    </row>
    <row r="729" spans="1:26" ht="12.75" customHeight="1">
      <c r="A729" s="38"/>
      <c r="B729" s="38"/>
      <c r="C729" s="38"/>
      <c r="D729" s="38"/>
      <c r="E729" s="38"/>
      <c r="F729" s="38"/>
      <c r="G729" s="38"/>
      <c r="H729" s="38"/>
      <c r="I729" s="38"/>
      <c r="J729" s="38"/>
      <c r="K729" s="38"/>
      <c r="L729" s="38"/>
      <c r="M729" s="38"/>
      <c r="N729" s="38"/>
      <c r="O729" s="38"/>
      <c r="P729" s="38"/>
      <c r="Q729" s="38"/>
      <c r="R729" s="38"/>
      <c r="S729" s="38"/>
      <c r="T729" s="38"/>
      <c r="U729" s="38"/>
      <c r="V729" s="38"/>
      <c r="W729" s="38"/>
      <c r="X729" s="38"/>
      <c r="Y729" s="38"/>
      <c r="Z729" s="38"/>
    </row>
    <row r="730" spans="1:26" ht="12.75" customHeight="1">
      <c r="A730" s="38"/>
      <c r="B730" s="38"/>
      <c r="C730" s="38"/>
      <c r="D730" s="38"/>
      <c r="E730" s="38"/>
      <c r="F730" s="38"/>
      <c r="G730" s="38"/>
      <c r="H730" s="38"/>
      <c r="I730" s="38"/>
      <c r="J730" s="38"/>
      <c r="K730" s="38"/>
      <c r="L730" s="38"/>
      <c r="M730" s="38"/>
      <c r="N730" s="38"/>
      <c r="O730" s="38"/>
      <c r="P730" s="38"/>
      <c r="Q730" s="38"/>
      <c r="R730" s="38"/>
      <c r="S730" s="38"/>
      <c r="T730" s="38"/>
      <c r="U730" s="38"/>
      <c r="V730" s="38"/>
      <c r="W730" s="38"/>
      <c r="X730" s="38"/>
      <c r="Y730" s="38"/>
      <c r="Z730" s="38"/>
    </row>
    <row r="731" spans="1:26" ht="12.75" customHeight="1">
      <c r="A731" s="38"/>
      <c r="B731" s="38"/>
      <c r="C731" s="38"/>
      <c r="D731" s="38"/>
      <c r="E731" s="38"/>
      <c r="F731" s="38"/>
      <c r="G731" s="38"/>
      <c r="H731" s="38"/>
      <c r="I731" s="38"/>
      <c r="J731" s="38"/>
      <c r="K731" s="38"/>
      <c r="L731" s="38"/>
      <c r="M731" s="38"/>
      <c r="N731" s="38"/>
      <c r="O731" s="38"/>
      <c r="P731" s="38"/>
      <c r="Q731" s="38"/>
      <c r="R731" s="38"/>
      <c r="S731" s="38"/>
      <c r="T731" s="38"/>
      <c r="U731" s="38"/>
      <c r="V731" s="38"/>
      <c r="W731" s="38"/>
      <c r="X731" s="38"/>
      <c r="Y731" s="38"/>
      <c r="Z731" s="38"/>
    </row>
    <row r="732" spans="1:26" ht="12.75" customHeight="1">
      <c r="A732" s="38"/>
      <c r="B732" s="38"/>
      <c r="C732" s="38"/>
      <c r="D732" s="38"/>
      <c r="E732" s="38"/>
      <c r="F732" s="38"/>
      <c r="G732" s="38"/>
      <c r="H732" s="38"/>
      <c r="I732" s="38"/>
      <c r="J732" s="38"/>
      <c r="K732" s="38"/>
      <c r="L732" s="38"/>
      <c r="M732" s="38"/>
      <c r="N732" s="38"/>
      <c r="O732" s="38"/>
      <c r="P732" s="38"/>
      <c r="Q732" s="38"/>
      <c r="R732" s="38"/>
      <c r="S732" s="38"/>
      <c r="T732" s="38"/>
      <c r="U732" s="38"/>
      <c r="V732" s="38"/>
      <c r="W732" s="38"/>
      <c r="X732" s="38"/>
      <c r="Y732" s="38"/>
      <c r="Z732" s="38"/>
    </row>
    <row r="733" spans="1:26" ht="12.75" customHeight="1">
      <c r="A733" s="38"/>
      <c r="B733" s="38"/>
      <c r="C733" s="38"/>
      <c r="D733" s="38"/>
      <c r="E733" s="38"/>
      <c r="F733" s="38"/>
      <c r="G733" s="38"/>
      <c r="H733" s="38"/>
      <c r="I733" s="38"/>
      <c r="J733" s="38"/>
      <c r="K733" s="38"/>
      <c r="L733" s="38"/>
      <c r="M733" s="38"/>
      <c r="N733" s="38"/>
      <c r="O733" s="38"/>
      <c r="P733" s="38"/>
      <c r="Q733" s="38"/>
      <c r="R733" s="38"/>
      <c r="S733" s="38"/>
      <c r="T733" s="38"/>
      <c r="U733" s="38"/>
      <c r="V733" s="38"/>
      <c r="W733" s="38"/>
      <c r="X733" s="38"/>
      <c r="Y733" s="38"/>
      <c r="Z733" s="38"/>
    </row>
    <row r="734" spans="1:26" ht="12.75" customHeight="1">
      <c r="A734" s="38"/>
      <c r="B734" s="38"/>
      <c r="C734" s="38"/>
      <c r="D734" s="38"/>
      <c r="E734" s="38"/>
      <c r="F734" s="38"/>
      <c r="G734" s="38"/>
      <c r="H734" s="38"/>
      <c r="I734" s="38"/>
      <c r="J734" s="38"/>
      <c r="K734" s="38"/>
      <c r="L734" s="38"/>
      <c r="M734" s="38"/>
      <c r="N734" s="38"/>
      <c r="O734" s="38"/>
      <c r="P734" s="38"/>
      <c r="Q734" s="38"/>
      <c r="R734" s="38"/>
      <c r="S734" s="38"/>
      <c r="T734" s="38"/>
      <c r="U734" s="38"/>
      <c r="V734" s="38"/>
      <c r="W734" s="38"/>
      <c r="X734" s="38"/>
      <c r="Y734" s="38"/>
      <c r="Z734" s="38"/>
    </row>
    <row r="735" spans="1:26" ht="12.75" customHeight="1">
      <c r="A735" s="38"/>
      <c r="B735" s="38"/>
      <c r="C735" s="38"/>
      <c r="D735" s="38"/>
      <c r="E735" s="38"/>
      <c r="F735" s="38"/>
      <c r="G735" s="38"/>
      <c r="H735" s="38"/>
      <c r="I735" s="38"/>
      <c r="J735" s="38"/>
      <c r="K735" s="38"/>
      <c r="L735" s="38"/>
      <c r="M735" s="38"/>
      <c r="N735" s="38"/>
      <c r="O735" s="38"/>
      <c r="P735" s="38"/>
      <c r="Q735" s="38"/>
      <c r="R735" s="38"/>
      <c r="S735" s="38"/>
      <c r="T735" s="38"/>
      <c r="U735" s="38"/>
      <c r="V735" s="38"/>
      <c r="W735" s="38"/>
      <c r="X735" s="38"/>
      <c r="Y735" s="38"/>
      <c r="Z735" s="38"/>
    </row>
    <row r="736" spans="1:26" ht="12.75" customHeight="1">
      <c r="A736" s="38"/>
      <c r="B736" s="38"/>
      <c r="C736" s="38"/>
      <c r="D736" s="38"/>
      <c r="E736" s="38"/>
      <c r="F736" s="38"/>
      <c r="G736" s="38"/>
      <c r="H736" s="38"/>
      <c r="I736" s="38"/>
      <c r="J736" s="38"/>
      <c r="K736" s="38"/>
      <c r="L736" s="38"/>
      <c r="M736" s="38"/>
      <c r="N736" s="38"/>
      <c r="O736" s="38"/>
      <c r="P736" s="38"/>
      <c r="Q736" s="38"/>
      <c r="R736" s="38"/>
      <c r="S736" s="38"/>
      <c r="T736" s="38"/>
      <c r="U736" s="38"/>
      <c r="V736" s="38"/>
      <c r="W736" s="38"/>
      <c r="X736" s="38"/>
      <c r="Y736" s="38"/>
      <c r="Z736" s="38"/>
    </row>
    <row r="737" spans="1:26" ht="12.75" customHeight="1">
      <c r="A737" s="38"/>
      <c r="B737" s="38"/>
      <c r="C737" s="38"/>
      <c r="D737" s="38"/>
      <c r="E737" s="38"/>
      <c r="F737" s="38"/>
      <c r="G737" s="38"/>
      <c r="H737" s="38"/>
      <c r="I737" s="38"/>
      <c r="J737" s="38"/>
      <c r="K737" s="38"/>
      <c r="L737" s="38"/>
      <c r="M737" s="38"/>
      <c r="N737" s="38"/>
      <c r="O737" s="38"/>
      <c r="P737" s="38"/>
      <c r="Q737" s="38"/>
      <c r="R737" s="38"/>
      <c r="S737" s="38"/>
      <c r="T737" s="38"/>
      <c r="U737" s="38"/>
      <c r="V737" s="38"/>
      <c r="W737" s="38"/>
      <c r="X737" s="38"/>
      <c r="Y737" s="38"/>
      <c r="Z737" s="38"/>
    </row>
    <row r="738" spans="1:26" ht="12.75" customHeight="1">
      <c r="A738" s="38"/>
      <c r="B738" s="38"/>
      <c r="C738" s="38"/>
      <c r="D738" s="38"/>
      <c r="E738" s="38"/>
      <c r="F738" s="38"/>
      <c r="G738" s="38"/>
      <c r="H738" s="38"/>
      <c r="I738" s="38"/>
      <c r="J738" s="38"/>
      <c r="K738" s="38"/>
      <c r="L738" s="38"/>
      <c r="M738" s="38"/>
      <c r="N738" s="38"/>
      <c r="O738" s="38"/>
      <c r="P738" s="38"/>
      <c r="Q738" s="38"/>
      <c r="R738" s="38"/>
      <c r="S738" s="38"/>
      <c r="T738" s="38"/>
      <c r="U738" s="38"/>
      <c r="V738" s="38"/>
      <c r="W738" s="38"/>
      <c r="X738" s="38"/>
      <c r="Y738" s="38"/>
      <c r="Z738" s="38"/>
    </row>
    <row r="739" spans="1:26" ht="12.75" customHeight="1">
      <c r="A739" s="38"/>
      <c r="B739" s="38"/>
      <c r="C739" s="38"/>
      <c r="D739" s="38"/>
      <c r="E739" s="38"/>
      <c r="F739" s="38"/>
      <c r="G739" s="38"/>
      <c r="H739" s="38"/>
      <c r="I739" s="38"/>
      <c r="J739" s="38"/>
      <c r="K739" s="38"/>
      <c r="L739" s="38"/>
      <c r="M739" s="38"/>
      <c r="N739" s="38"/>
      <c r="O739" s="38"/>
      <c r="P739" s="38"/>
      <c r="Q739" s="38"/>
      <c r="R739" s="38"/>
      <c r="S739" s="38"/>
      <c r="T739" s="38"/>
      <c r="U739" s="38"/>
      <c r="V739" s="38"/>
      <c r="W739" s="38"/>
      <c r="X739" s="38"/>
      <c r="Y739" s="38"/>
      <c r="Z739" s="38"/>
    </row>
    <row r="740" spans="1:26" ht="12.75" customHeight="1">
      <c r="A740" s="38"/>
      <c r="B740" s="38"/>
      <c r="C740" s="38"/>
      <c r="D740" s="38"/>
      <c r="E740" s="38"/>
      <c r="F740" s="38"/>
      <c r="G740" s="38"/>
      <c r="H740" s="38"/>
      <c r="I740" s="38"/>
      <c r="J740" s="38"/>
      <c r="K740" s="38"/>
      <c r="L740" s="38"/>
      <c r="M740" s="38"/>
      <c r="N740" s="38"/>
      <c r="O740" s="38"/>
      <c r="P740" s="38"/>
      <c r="Q740" s="38"/>
      <c r="R740" s="38"/>
      <c r="S740" s="38"/>
      <c r="T740" s="38"/>
      <c r="U740" s="38"/>
      <c r="V740" s="38"/>
      <c r="W740" s="38"/>
      <c r="X740" s="38"/>
      <c r="Y740" s="38"/>
      <c r="Z740" s="38"/>
    </row>
    <row r="741" spans="1:26" ht="12.75" customHeight="1">
      <c r="A741" s="38"/>
      <c r="B741" s="38"/>
      <c r="C741" s="38"/>
      <c r="D741" s="38"/>
      <c r="E741" s="38"/>
      <c r="F741" s="38"/>
      <c r="G741" s="38"/>
      <c r="H741" s="38"/>
      <c r="I741" s="38"/>
      <c r="J741" s="38"/>
      <c r="K741" s="38"/>
      <c r="L741" s="38"/>
      <c r="M741" s="38"/>
      <c r="N741" s="38"/>
      <c r="O741" s="38"/>
      <c r="P741" s="38"/>
      <c r="Q741" s="38"/>
      <c r="R741" s="38"/>
      <c r="S741" s="38"/>
      <c r="T741" s="38"/>
      <c r="U741" s="38"/>
      <c r="V741" s="38"/>
      <c r="W741" s="38"/>
      <c r="X741" s="38"/>
      <c r="Y741" s="38"/>
      <c r="Z741" s="38"/>
    </row>
    <row r="742" spans="1:26" ht="12.75" customHeight="1">
      <c r="A742" s="38"/>
      <c r="B742" s="38"/>
      <c r="C742" s="38"/>
      <c r="D742" s="38"/>
      <c r="E742" s="38"/>
      <c r="F742" s="38"/>
      <c r="G742" s="38"/>
      <c r="H742" s="38"/>
      <c r="I742" s="38"/>
      <c r="J742" s="38"/>
      <c r="K742" s="38"/>
      <c r="L742" s="38"/>
      <c r="M742" s="38"/>
      <c r="N742" s="38"/>
      <c r="O742" s="38"/>
      <c r="P742" s="38"/>
      <c r="Q742" s="38"/>
      <c r="R742" s="38"/>
      <c r="S742" s="38"/>
      <c r="T742" s="38"/>
      <c r="U742" s="38"/>
      <c r="V742" s="38"/>
      <c r="W742" s="38"/>
      <c r="X742" s="38"/>
      <c r="Y742" s="38"/>
      <c r="Z742" s="38"/>
    </row>
    <row r="743" spans="1:26" ht="12.75" customHeight="1">
      <c r="A743" s="38"/>
      <c r="B743" s="38"/>
      <c r="C743" s="38"/>
      <c r="D743" s="38"/>
      <c r="E743" s="38"/>
      <c r="F743" s="38"/>
      <c r="G743" s="38"/>
      <c r="H743" s="38"/>
      <c r="I743" s="38"/>
      <c r="J743" s="38"/>
      <c r="K743" s="38"/>
      <c r="L743" s="38"/>
      <c r="M743" s="38"/>
      <c r="N743" s="38"/>
      <c r="O743" s="38"/>
      <c r="P743" s="38"/>
      <c r="Q743" s="38"/>
      <c r="R743" s="38"/>
      <c r="S743" s="38"/>
      <c r="T743" s="38"/>
      <c r="U743" s="38"/>
      <c r="V743" s="38"/>
      <c r="W743" s="38"/>
      <c r="X743" s="38"/>
      <c r="Y743" s="38"/>
      <c r="Z743" s="38"/>
    </row>
    <row r="744" spans="1:26" ht="12.75" customHeight="1">
      <c r="A744" s="38"/>
      <c r="B744" s="38"/>
      <c r="C744" s="38"/>
      <c r="D744" s="38"/>
      <c r="E744" s="38"/>
      <c r="F744" s="38"/>
      <c r="G744" s="38"/>
      <c r="H744" s="38"/>
      <c r="I744" s="38"/>
      <c r="J744" s="38"/>
      <c r="K744" s="38"/>
      <c r="L744" s="38"/>
      <c r="M744" s="38"/>
      <c r="N744" s="38"/>
      <c r="O744" s="38"/>
      <c r="P744" s="38"/>
      <c r="Q744" s="38"/>
      <c r="R744" s="38"/>
      <c r="S744" s="38"/>
      <c r="T744" s="38"/>
      <c r="U744" s="38"/>
      <c r="V744" s="38"/>
      <c r="W744" s="38"/>
      <c r="X744" s="38"/>
      <c r="Y744" s="38"/>
      <c r="Z744" s="38"/>
    </row>
    <row r="745" spans="1:26" ht="12.75" customHeight="1">
      <c r="A745" s="38"/>
      <c r="B745" s="38"/>
      <c r="C745" s="38"/>
      <c r="D745" s="38"/>
      <c r="E745" s="38"/>
      <c r="F745" s="38"/>
      <c r="G745" s="38"/>
      <c r="H745" s="38"/>
      <c r="I745" s="38"/>
      <c r="J745" s="38"/>
      <c r="K745" s="38"/>
      <c r="L745" s="38"/>
      <c r="M745" s="38"/>
      <c r="N745" s="38"/>
      <c r="O745" s="38"/>
      <c r="P745" s="38"/>
      <c r="Q745" s="38"/>
      <c r="R745" s="38"/>
      <c r="S745" s="38"/>
      <c r="T745" s="38"/>
      <c r="U745" s="38"/>
      <c r="V745" s="38"/>
      <c r="W745" s="38"/>
      <c r="X745" s="38"/>
      <c r="Y745" s="38"/>
      <c r="Z745" s="38"/>
    </row>
    <row r="746" spans="1:26" ht="12.75" customHeight="1">
      <c r="A746" s="38"/>
      <c r="B746" s="38"/>
      <c r="C746" s="38"/>
      <c r="D746" s="38"/>
      <c r="E746" s="38"/>
      <c r="F746" s="38"/>
      <c r="G746" s="38"/>
      <c r="H746" s="38"/>
      <c r="I746" s="38"/>
      <c r="J746" s="38"/>
      <c r="K746" s="38"/>
      <c r="L746" s="38"/>
      <c r="M746" s="38"/>
      <c r="N746" s="38"/>
      <c r="O746" s="38"/>
      <c r="P746" s="38"/>
      <c r="Q746" s="38"/>
      <c r="R746" s="38"/>
      <c r="S746" s="38"/>
      <c r="T746" s="38"/>
      <c r="U746" s="38"/>
      <c r="V746" s="38"/>
      <c r="W746" s="38"/>
      <c r="X746" s="38"/>
      <c r="Y746" s="38"/>
      <c r="Z746" s="38"/>
    </row>
    <row r="747" spans="1:26" ht="12.75" customHeight="1">
      <c r="A747" s="38"/>
      <c r="B747" s="38"/>
      <c r="C747" s="38"/>
      <c r="D747" s="38"/>
      <c r="E747" s="38"/>
      <c r="F747" s="38"/>
      <c r="G747" s="38"/>
      <c r="H747" s="38"/>
      <c r="I747" s="38"/>
      <c r="J747" s="38"/>
      <c r="K747" s="38"/>
      <c r="L747" s="38"/>
      <c r="M747" s="38"/>
      <c r="N747" s="38"/>
      <c r="O747" s="38"/>
      <c r="P747" s="38"/>
      <c r="Q747" s="38"/>
      <c r="R747" s="38"/>
      <c r="S747" s="38"/>
      <c r="T747" s="38"/>
      <c r="U747" s="38"/>
      <c r="V747" s="38"/>
      <c r="W747" s="38"/>
      <c r="X747" s="38"/>
      <c r="Y747" s="38"/>
      <c r="Z747" s="38"/>
    </row>
    <row r="748" spans="1:26" ht="12.75" customHeight="1">
      <c r="A748" s="38"/>
      <c r="B748" s="38"/>
      <c r="C748" s="38"/>
      <c r="D748" s="38"/>
      <c r="E748" s="38"/>
      <c r="F748" s="38"/>
      <c r="G748" s="38"/>
      <c r="H748" s="38"/>
      <c r="I748" s="38"/>
      <c r="J748" s="38"/>
      <c r="K748" s="38"/>
      <c r="L748" s="38"/>
      <c r="M748" s="38"/>
      <c r="N748" s="38"/>
      <c r="O748" s="38"/>
      <c r="P748" s="38"/>
      <c r="Q748" s="38"/>
      <c r="R748" s="38"/>
      <c r="S748" s="38"/>
      <c r="T748" s="38"/>
      <c r="U748" s="38"/>
      <c r="V748" s="38"/>
      <c r="W748" s="38"/>
      <c r="X748" s="38"/>
      <c r="Y748" s="38"/>
      <c r="Z748" s="38"/>
    </row>
    <row r="749" spans="1:26" ht="12.75" customHeight="1">
      <c r="A749" s="38"/>
      <c r="B749" s="38"/>
      <c r="C749" s="38"/>
      <c r="D749" s="38"/>
      <c r="E749" s="38"/>
      <c r="F749" s="38"/>
      <c r="G749" s="38"/>
      <c r="H749" s="38"/>
      <c r="I749" s="38"/>
      <c r="J749" s="38"/>
      <c r="K749" s="38"/>
      <c r="L749" s="38"/>
      <c r="M749" s="38"/>
      <c r="N749" s="38"/>
      <c r="O749" s="38"/>
      <c r="P749" s="38"/>
      <c r="Q749" s="38"/>
      <c r="R749" s="38"/>
      <c r="S749" s="38"/>
      <c r="T749" s="38"/>
      <c r="U749" s="38"/>
      <c r="V749" s="38"/>
      <c r="W749" s="38"/>
      <c r="X749" s="38"/>
      <c r="Y749" s="38"/>
      <c r="Z749" s="38"/>
    </row>
    <row r="750" spans="1:26" ht="12.75" customHeight="1">
      <c r="A750" s="38"/>
      <c r="B750" s="38"/>
      <c r="C750" s="38"/>
      <c r="D750" s="38"/>
      <c r="E750" s="38"/>
      <c r="F750" s="38"/>
      <c r="G750" s="38"/>
      <c r="H750" s="38"/>
      <c r="I750" s="38"/>
      <c r="J750" s="38"/>
      <c r="K750" s="38"/>
      <c r="L750" s="38"/>
      <c r="M750" s="38"/>
      <c r="N750" s="38"/>
      <c r="O750" s="38"/>
      <c r="P750" s="38"/>
      <c r="Q750" s="38"/>
      <c r="R750" s="38"/>
      <c r="S750" s="38"/>
      <c r="T750" s="38"/>
      <c r="U750" s="38"/>
      <c r="V750" s="38"/>
      <c r="W750" s="38"/>
      <c r="X750" s="38"/>
      <c r="Y750" s="38"/>
      <c r="Z750" s="38"/>
    </row>
    <row r="751" spans="1:26" ht="12.75" customHeight="1">
      <c r="A751" s="38"/>
      <c r="B751" s="38"/>
      <c r="C751" s="38"/>
      <c r="D751" s="38"/>
      <c r="E751" s="38"/>
      <c r="F751" s="38"/>
      <c r="G751" s="38"/>
      <c r="H751" s="38"/>
      <c r="I751" s="38"/>
      <c r="J751" s="38"/>
      <c r="K751" s="38"/>
      <c r="L751" s="38"/>
      <c r="M751" s="38"/>
      <c r="N751" s="38"/>
      <c r="O751" s="38"/>
      <c r="P751" s="38"/>
      <c r="Q751" s="38"/>
      <c r="R751" s="38"/>
      <c r="S751" s="38"/>
      <c r="T751" s="38"/>
      <c r="U751" s="38"/>
      <c r="V751" s="38"/>
      <c r="W751" s="38"/>
      <c r="X751" s="38"/>
      <c r="Y751" s="38"/>
      <c r="Z751" s="38"/>
    </row>
    <row r="752" spans="1:26" ht="12.75" customHeight="1">
      <c r="A752" s="38"/>
      <c r="B752" s="38"/>
      <c r="C752" s="38"/>
      <c r="D752" s="38"/>
      <c r="E752" s="38"/>
      <c r="F752" s="38"/>
      <c r="G752" s="38"/>
      <c r="H752" s="38"/>
      <c r="I752" s="38"/>
      <c r="J752" s="38"/>
      <c r="K752" s="38"/>
      <c r="L752" s="38"/>
      <c r="M752" s="38"/>
      <c r="N752" s="38"/>
      <c r="O752" s="38"/>
      <c r="P752" s="38"/>
      <c r="Q752" s="38"/>
      <c r="R752" s="38"/>
      <c r="S752" s="38"/>
      <c r="T752" s="38"/>
      <c r="U752" s="38"/>
      <c r="V752" s="38"/>
      <c r="W752" s="38"/>
      <c r="X752" s="38"/>
      <c r="Y752" s="38"/>
      <c r="Z752" s="38"/>
    </row>
    <row r="753" spans="1:26" ht="12.75" customHeight="1">
      <c r="A753" s="38"/>
      <c r="B753" s="38"/>
      <c r="C753" s="38"/>
      <c r="D753" s="38"/>
      <c r="E753" s="38"/>
      <c r="F753" s="38"/>
      <c r="G753" s="38"/>
      <c r="H753" s="38"/>
      <c r="I753" s="38"/>
      <c r="J753" s="38"/>
      <c r="K753" s="38"/>
      <c r="L753" s="38"/>
      <c r="M753" s="38"/>
      <c r="N753" s="38"/>
      <c r="O753" s="38"/>
      <c r="P753" s="38"/>
      <c r="Q753" s="38"/>
      <c r="R753" s="38"/>
      <c r="S753" s="38"/>
      <c r="T753" s="38"/>
      <c r="U753" s="38"/>
      <c r="V753" s="38"/>
      <c r="W753" s="38"/>
      <c r="X753" s="38"/>
      <c r="Y753" s="38"/>
      <c r="Z753" s="38"/>
    </row>
    <row r="754" spans="1:26" ht="12.75" customHeight="1">
      <c r="A754" s="38"/>
      <c r="B754" s="38"/>
      <c r="C754" s="38"/>
      <c r="D754" s="38"/>
      <c r="E754" s="38"/>
      <c r="F754" s="38"/>
      <c r="G754" s="38"/>
      <c r="H754" s="38"/>
      <c r="I754" s="38"/>
      <c r="J754" s="38"/>
      <c r="K754" s="38"/>
      <c r="L754" s="38"/>
      <c r="M754" s="38"/>
      <c r="N754" s="38"/>
      <c r="O754" s="38"/>
      <c r="P754" s="38"/>
      <c r="Q754" s="38"/>
      <c r="R754" s="38"/>
      <c r="S754" s="38"/>
      <c r="T754" s="38"/>
      <c r="U754" s="38"/>
      <c r="V754" s="38"/>
      <c r="W754" s="38"/>
      <c r="X754" s="38"/>
      <c r="Y754" s="38"/>
      <c r="Z754" s="38"/>
    </row>
    <row r="755" spans="1:26" ht="12.75" customHeight="1">
      <c r="A755" s="38"/>
      <c r="B755" s="38"/>
      <c r="C755" s="38"/>
      <c r="D755" s="38"/>
      <c r="E755" s="38"/>
      <c r="F755" s="38"/>
      <c r="G755" s="38"/>
      <c r="H755" s="38"/>
      <c r="I755" s="38"/>
      <c r="J755" s="38"/>
      <c r="K755" s="38"/>
      <c r="L755" s="38"/>
      <c r="M755" s="38"/>
      <c r="N755" s="38"/>
      <c r="O755" s="38"/>
      <c r="P755" s="38"/>
      <c r="Q755" s="38"/>
      <c r="R755" s="38"/>
      <c r="S755" s="38"/>
      <c r="T755" s="38"/>
      <c r="U755" s="38"/>
      <c r="V755" s="38"/>
      <c r="W755" s="38"/>
      <c r="X755" s="38"/>
      <c r="Y755" s="38"/>
      <c r="Z755" s="38"/>
    </row>
    <row r="756" spans="1:26" ht="12.75" customHeight="1">
      <c r="A756" s="38"/>
      <c r="B756" s="38"/>
      <c r="C756" s="38"/>
      <c r="D756" s="38"/>
      <c r="E756" s="38"/>
      <c r="F756" s="38"/>
      <c r="G756" s="38"/>
      <c r="H756" s="38"/>
      <c r="I756" s="38"/>
      <c r="J756" s="38"/>
      <c r="K756" s="38"/>
      <c r="L756" s="38"/>
      <c r="M756" s="38"/>
      <c r="N756" s="38"/>
      <c r="O756" s="38"/>
      <c r="P756" s="38"/>
      <c r="Q756" s="38"/>
      <c r="R756" s="38"/>
      <c r="S756" s="38"/>
      <c r="T756" s="38"/>
      <c r="U756" s="38"/>
      <c r="V756" s="38"/>
      <c r="W756" s="38"/>
      <c r="X756" s="38"/>
      <c r="Y756" s="38"/>
      <c r="Z756" s="38"/>
    </row>
    <row r="757" spans="1:26" ht="12.75" customHeight="1">
      <c r="A757" s="38"/>
      <c r="B757" s="38"/>
      <c r="C757" s="38"/>
      <c r="D757" s="38"/>
      <c r="E757" s="38"/>
      <c r="F757" s="38"/>
      <c r="G757" s="38"/>
      <c r="H757" s="38"/>
      <c r="I757" s="38"/>
      <c r="J757" s="38"/>
      <c r="K757" s="38"/>
      <c r="L757" s="38"/>
      <c r="M757" s="38"/>
      <c r="N757" s="38"/>
      <c r="O757" s="38"/>
      <c r="P757" s="38"/>
      <c r="Q757" s="38"/>
      <c r="R757" s="38"/>
      <c r="S757" s="38"/>
      <c r="T757" s="38"/>
      <c r="U757" s="38"/>
      <c r="V757" s="38"/>
      <c r="W757" s="38"/>
      <c r="X757" s="38"/>
      <c r="Y757" s="38"/>
      <c r="Z757" s="38"/>
    </row>
    <row r="758" spans="1:26" ht="12.75" customHeight="1">
      <c r="A758" s="38"/>
      <c r="B758" s="38"/>
      <c r="C758" s="38"/>
      <c r="D758" s="38"/>
      <c r="E758" s="38"/>
      <c r="F758" s="38"/>
      <c r="G758" s="38"/>
      <c r="H758" s="38"/>
      <c r="I758" s="38"/>
      <c r="J758" s="38"/>
      <c r="K758" s="38"/>
      <c r="L758" s="38"/>
      <c r="M758" s="38"/>
      <c r="N758" s="38"/>
      <c r="O758" s="38"/>
      <c r="P758" s="38"/>
      <c r="Q758" s="38"/>
      <c r="R758" s="38"/>
      <c r="S758" s="38"/>
      <c r="T758" s="38"/>
      <c r="U758" s="38"/>
      <c r="V758" s="38"/>
      <c r="W758" s="38"/>
      <c r="X758" s="38"/>
      <c r="Y758" s="38"/>
      <c r="Z758" s="38"/>
    </row>
    <row r="759" spans="1:26" ht="12.75" customHeight="1">
      <c r="A759" s="38"/>
      <c r="B759" s="38"/>
      <c r="C759" s="38"/>
      <c r="D759" s="38"/>
      <c r="E759" s="38"/>
      <c r="F759" s="38"/>
      <c r="G759" s="38"/>
      <c r="H759" s="38"/>
      <c r="I759" s="38"/>
      <c r="J759" s="38"/>
      <c r="K759" s="38"/>
      <c r="L759" s="38"/>
      <c r="M759" s="38"/>
      <c r="N759" s="38"/>
      <c r="O759" s="38"/>
      <c r="P759" s="38"/>
      <c r="Q759" s="38"/>
      <c r="R759" s="38"/>
      <c r="S759" s="38"/>
      <c r="T759" s="38"/>
      <c r="U759" s="38"/>
      <c r="V759" s="38"/>
      <c r="W759" s="38"/>
      <c r="X759" s="38"/>
      <c r="Y759" s="38"/>
      <c r="Z759" s="38"/>
    </row>
    <row r="760" spans="1:26" ht="12.75" customHeight="1">
      <c r="A760" s="38"/>
      <c r="B760" s="38"/>
      <c r="C760" s="38"/>
      <c r="D760" s="38"/>
      <c r="E760" s="38"/>
      <c r="F760" s="38"/>
      <c r="G760" s="38"/>
      <c r="H760" s="38"/>
      <c r="I760" s="38"/>
      <c r="J760" s="38"/>
      <c r="K760" s="38"/>
      <c r="L760" s="38"/>
      <c r="M760" s="38"/>
      <c r="N760" s="38"/>
      <c r="O760" s="38"/>
      <c r="P760" s="38"/>
      <c r="Q760" s="38"/>
      <c r="R760" s="38"/>
      <c r="S760" s="38"/>
      <c r="T760" s="38"/>
      <c r="U760" s="38"/>
      <c r="V760" s="38"/>
      <c r="W760" s="38"/>
      <c r="X760" s="38"/>
      <c r="Y760" s="38"/>
      <c r="Z760" s="38"/>
    </row>
    <row r="761" spans="1:26" ht="12.75" customHeight="1">
      <c r="A761" s="38"/>
      <c r="B761" s="38"/>
      <c r="C761" s="38"/>
      <c r="D761" s="38"/>
      <c r="E761" s="38"/>
      <c r="F761" s="38"/>
      <c r="G761" s="38"/>
      <c r="H761" s="38"/>
      <c r="I761" s="38"/>
      <c r="J761" s="38"/>
      <c r="K761" s="38"/>
      <c r="L761" s="38"/>
      <c r="M761" s="38"/>
      <c r="N761" s="38"/>
      <c r="O761" s="38"/>
      <c r="P761" s="38"/>
      <c r="Q761" s="38"/>
      <c r="R761" s="38"/>
      <c r="S761" s="38"/>
      <c r="T761" s="38"/>
      <c r="U761" s="38"/>
      <c r="V761" s="38"/>
      <c r="W761" s="38"/>
      <c r="X761" s="38"/>
      <c r="Y761" s="38"/>
      <c r="Z761" s="38"/>
    </row>
    <row r="762" spans="1:26" ht="12.75" customHeight="1">
      <c r="A762" s="38"/>
      <c r="B762" s="38"/>
      <c r="C762" s="38"/>
      <c r="D762" s="38"/>
      <c r="E762" s="38"/>
      <c r="F762" s="38"/>
      <c r="G762" s="38"/>
      <c r="H762" s="38"/>
      <c r="I762" s="38"/>
      <c r="J762" s="38"/>
      <c r="K762" s="38"/>
      <c r="L762" s="38"/>
      <c r="M762" s="38"/>
      <c r="N762" s="38"/>
      <c r="O762" s="38"/>
      <c r="P762" s="38"/>
      <c r="Q762" s="38"/>
      <c r="R762" s="38"/>
      <c r="S762" s="38"/>
      <c r="T762" s="38"/>
      <c r="U762" s="38"/>
      <c r="V762" s="38"/>
      <c r="W762" s="38"/>
      <c r="X762" s="38"/>
      <c r="Y762" s="38"/>
      <c r="Z762" s="38"/>
    </row>
    <row r="763" spans="1:26" ht="12.75" customHeight="1">
      <c r="A763" s="38"/>
      <c r="B763" s="38"/>
      <c r="C763" s="38"/>
      <c r="D763" s="38"/>
      <c r="E763" s="38"/>
      <c r="F763" s="38"/>
      <c r="G763" s="38"/>
      <c r="H763" s="38"/>
      <c r="I763" s="38"/>
      <c r="J763" s="38"/>
      <c r="K763" s="38"/>
      <c r="L763" s="38"/>
      <c r="M763" s="38"/>
      <c r="N763" s="38"/>
      <c r="O763" s="38"/>
      <c r="P763" s="38"/>
      <c r="Q763" s="38"/>
      <c r="R763" s="38"/>
      <c r="S763" s="38"/>
      <c r="T763" s="38"/>
      <c r="U763" s="38"/>
      <c r="V763" s="38"/>
      <c r="W763" s="38"/>
      <c r="X763" s="38"/>
      <c r="Y763" s="38"/>
      <c r="Z763" s="38"/>
    </row>
    <row r="764" spans="1:26" ht="12.75" customHeight="1">
      <c r="A764" s="38"/>
      <c r="B764" s="38"/>
      <c r="C764" s="38"/>
      <c r="D764" s="38"/>
      <c r="E764" s="38"/>
      <c r="F764" s="38"/>
      <c r="G764" s="38"/>
      <c r="H764" s="38"/>
      <c r="I764" s="38"/>
      <c r="J764" s="38"/>
      <c r="K764" s="38"/>
      <c r="L764" s="38"/>
      <c r="M764" s="38"/>
      <c r="N764" s="38"/>
      <c r="O764" s="38"/>
      <c r="P764" s="38"/>
      <c r="Q764" s="38"/>
      <c r="R764" s="38"/>
      <c r="S764" s="38"/>
      <c r="T764" s="38"/>
      <c r="U764" s="38"/>
      <c r="V764" s="38"/>
      <c r="W764" s="38"/>
      <c r="X764" s="38"/>
      <c r="Y764" s="38"/>
      <c r="Z764" s="38"/>
    </row>
    <row r="765" spans="1:26" ht="12.75" customHeight="1">
      <c r="A765" s="38"/>
      <c r="B765" s="38"/>
      <c r="C765" s="38"/>
      <c r="D765" s="38"/>
      <c r="E765" s="38"/>
      <c r="F765" s="38"/>
      <c r="G765" s="38"/>
      <c r="H765" s="38"/>
      <c r="I765" s="38"/>
      <c r="J765" s="38"/>
      <c r="K765" s="38"/>
      <c r="L765" s="38"/>
      <c r="M765" s="38"/>
      <c r="N765" s="38"/>
      <c r="O765" s="38"/>
      <c r="P765" s="38"/>
      <c r="Q765" s="38"/>
      <c r="R765" s="38"/>
      <c r="S765" s="38"/>
      <c r="T765" s="38"/>
      <c r="U765" s="38"/>
      <c r="V765" s="38"/>
      <c r="W765" s="38"/>
      <c r="X765" s="38"/>
      <c r="Y765" s="38"/>
      <c r="Z765" s="38"/>
    </row>
    <row r="766" spans="1:26" ht="12.75" customHeight="1">
      <c r="A766" s="38"/>
      <c r="B766" s="38"/>
      <c r="C766" s="38"/>
      <c r="D766" s="38"/>
      <c r="E766" s="38"/>
      <c r="F766" s="38"/>
      <c r="G766" s="38"/>
      <c r="H766" s="38"/>
      <c r="I766" s="38"/>
      <c r="J766" s="38"/>
      <c r="K766" s="38"/>
      <c r="L766" s="38"/>
      <c r="M766" s="38"/>
      <c r="N766" s="38"/>
      <c r="O766" s="38"/>
      <c r="P766" s="38"/>
      <c r="Q766" s="38"/>
      <c r="R766" s="38"/>
      <c r="S766" s="38"/>
      <c r="T766" s="38"/>
      <c r="U766" s="38"/>
      <c r="V766" s="38"/>
      <c r="W766" s="38"/>
      <c r="X766" s="38"/>
      <c r="Y766" s="38"/>
      <c r="Z766" s="38"/>
    </row>
    <row r="767" spans="1:26" ht="12.75" customHeight="1">
      <c r="A767" s="38"/>
      <c r="B767" s="38"/>
      <c r="C767" s="38"/>
      <c r="D767" s="38"/>
      <c r="E767" s="38"/>
      <c r="F767" s="38"/>
      <c r="G767" s="38"/>
      <c r="H767" s="38"/>
      <c r="I767" s="38"/>
      <c r="J767" s="38"/>
      <c r="K767" s="38"/>
      <c r="L767" s="38"/>
      <c r="M767" s="38"/>
      <c r="N767" s="38"/>
      <c r="O767" s="38"/>
      <c r="P767" s="38"/>
      <c r="Q767" s="38"/>
      <c r="R767" s="38"/>
      <c r="S767" s="38"/>
      <c r="T767" s="38"/>
      <c r="U767" s="38"/>
      <c r="V767" s="38"/>
      <c r="W767" s="38"/>
      <c r="X767" s="38"/>
      <c r="Y767" s="38"/>
      <c r="Z767" s="38"/>
    </row>
    <row r="768" spans="1:26" ht="12.75" customHeight="1">
      <c r="A768" s="38"/>
      <c r="B768" s="38"/>
      <c r="C768" s="38"/>
      <c r="D768" s="38"/>
      <c r="E768" s="38"/>
      <c r="F768" s="38"/>
      <c r="G768" s="38"/>
      <c r="H768" s="38"/>
      <c r="I768" s="38"/>
      <c r="J768" s="38"/>
      <c r="K768" s="38"/>
      <c r="L768" s="38"/>
      <c r="M768" s="38"/>
      <c r="N768" s="38"/>
      <c r="O768" s="38"/>
      <c r="P768" s="38"/>
      <c r="Q768" s="38"/>
      <c r="R768" s="38"/>
      <c r="S768" s="38"/>
      <c r="T768" s="38"/>
      <c r="U768" s="38"/>
      <c r="V768" s="38"/>
      <c r="W768" s="38"/>
      <c r="X768" s="38"/>
      <c r="Y768" s="38"/>
      <c r="Z768" s="38"/>
    </row>
    <row r="769" spans="1:26" ht="12.75" customHeight="1">
      <c r="A769" s="38"/>
      <c r="B769" s="38"/>
      <c r="C769" s="38"/>
      <c r="D769" s="38"/>
      <c r="E769" s="38"/>
      <c r="F769" s="38"/>
      <c r="G769" s="38"/>
      <c r="H769" s="38"/>
      <c r="I769" s="38"/>
      <c r="J769" s="38"/>
      <c r="K769" s="38"/>
      <c r="L769" s="38"/>
      <c r="M769" s="38"/>
      <c r="N769" s="38"/>
      <c r="O769" s="38"/>
      <c r="P769" s="38"/>
      <c r="Q769" s="38"/>
      <c r="R769" s="38"/>
      <c r="S769" s="38"/>
      <c r="T769" s="38"/>
      <c r="U769" s="38"/>
      <c r="V769" s="38"/>
      <c r="W769" s="38"/>
      <c r="X769" s="38"/>
      <c r="Y769" s="38"/>
      <c r="Z769" s="38"/>
    </row>
    <row r="770" spans="1:26" ht="12.75" customHeight="1">
      <c r="A770" s="38"/>
      <c r="B770" s="38"/>
      <c r="C770" s="38"/>
      <c r="D770" s="38"/>
      <c r="E770" s="38"/>
      <c r="F770" s="38"/>
      <c r="G770" s="38"/>
      <c r="H770" s="38"/>
      <c r="I770" s="38"/>
      <c r="J770" s="38"/>
      <c r="K770" s="38"/>
      <c r="L770" s="38"/>
      <c r="M770" s="38"/>
      <c r="N770" s="38"/>
      <c r="O770" s="38"/>
      <c r="P770" s="38"/>
      <c r="Q770" s="38"/>
      <c r="R770" s="38"/>
      <c r="S770" s="38"/>
      <c r="T770" s="38"/>
      <c r="U770" s="38"/>
      <c r="V770" s="38"/>
      <c r="W770" s="38"/>
      <c r="X770" s="38"/>
      <c r="Y770" s="38"/>
      <c r="Z770" s="38"/>
    </row>
    <row r="771" spans="1:26" ht="12.75" customHeight="1">
      <c r="A771" s="38"/>
      <c r="B771" s="38"/>
      <c r="C771" s="38"/>
      <c r="D771" s="38"/>
      <c r="E771" s="38"/>
      <c r="F771" s="38"/>
      <c r="G771" s="38"/>
      <c r="H771" s="38"/>
      <c r="I771" s="38"/>
      <c r="J771" s="38"/>
      <c r="K771" s="38"/>
      <c r="L771" s="38"/>
      <c r="M771" s="38"/>
      <c r="N771" s="38"/>
      <c r="O771" s="38"/>
      <c r="P771" s="38"/>
      <c r="Q771" s="38"/>
      <c r="R771" s="38"/>
      <c r="S771" s="38"/>
      <c r="T771" s="38"/>
      <c r="U771" s="38"/>
      <c r="V771" s="38"/>
      <c r="W771" s="38"/>
      <c r="X771" s="38"/>
      <c r="Y771" s="38"/>
      <c r="Z771" s="38"/>
    </row>
    <row r="772" spans="1:26" ht="12.75" customHeight="1">
      <c r="A772" s="38"/>
      <c r="B772" s="38"/>
      <c r="C772" s="38"/>
      <c r="D772" s="38"/>
      <c r="E772" s="38"/>
      <c r="F772" s="38"/>
      <c r="G772" s="38"/>
      <c r="H772" s="38"/>
      <c r="I772" s="38"/>
      <c r="J772" s="38"/>
      <c r="K772" s="38"/>
      <c r="L772" s="38"/>
      <c r="M772" s="38"/>
      <c r="N772" s="38"/>
      <c r="O772" s="38"/>
      <c r="P772" s="38"/>
      <c r="Q772" s="38"/>
      <c r="R772" s="38"/>
      <c r="S772" s="38"/>
      <c r="T772" s="38"/>
      <c r="U772" s="38"/>
      <c r="V772" s="38"/>
      <c r="W772" s="38"/>
      <c r="X772" s="38"/>
      <c r="Y772" s="38"/>
      <c r="Z772" s="38"/>
    </row>
    <row r="773" spans="1:26" ht="12.75" customHeight="1">
      <c r="A773" s="38"/>
      <c r="B773" s="38"/>
      <c r="C773" s="38"/>
      <c r="D773" s="38"/>
      <c r="E773" s="38"/>
      <c r="F773" s="38"/>
      <c r="G773" s="38"/>
      <c r="H773" s="38"/>
      <c r="I773" s="38"/>
      <c r="J773" s="38"/>
      <c r="K773" s="38"/>
      <c r="L773" s="38"/>
      <c r="M773" s="38"/>
      <c r="N773" s="38"/>
      <c r="O773" s="38"/>
      <c r="P773" s="38"/>
      <c r="Q773" s="38"/>
      <c r="R773" s="38"/>
      <c r="S773" s="38"/>
      <c r="T773" s="38"/>
      <c r="U773" s="38"/>
      <c r="V773" s="38"/>
      <c r="W773" s="38"/>
      <c r="X773" s="38"/>
      <c r="Y773" s="38"/>
      <c r="Z773" s="38"/>
    </row>
    <row r="774" spans="1:26" ht="12.75" customHeight="1">
      <c r="A774" s="38"/>
      <c r="B774" s="38"/>
      <c r="C774" s="38"/>
      <c r="D774" s="38"/>
      <c r="E774" s="38"/>
      <c r="F774" s="38"/>
      <c r="G774" s="38"/>
      <c r="H774" s="38"/>
      <c r="I774" s="38"/>
      <c r="J774" s="38"/>
      <c r="K774" s="38"/>
      <c r="L774" s="38"/>
      <c r="M774" s="38"/>
      <c r="N774" s="38"/>
      <c r="O774" s="38"/>
      <c r="P774" s="38"/>
      <c r="Q774" s="38"/>
      <c r="R774" s="38"/>
      <c r="S774" s="38"/>
      <c r="T774" s="38"/>
      <c r="U774" s="38"/>
      <c r="V774" s="38"/>
      <c r="W774" s="38"/>
      <c r="X774" s="38"/>
      <c r="Y774" s="38"/>
      <c r="Z774" s="38"/>
    </row>
    <row r="775" spans="1:26" ht="12.75" customHeight="1">
      <c r="A775" s="38"/>
      <c r="B775" s="38"/>
      <c r="C775" s="38"/>
      <c r="D775" s="38"/>
      <c r="E775" s="38"/>
      <c r="F775" s="38"/>
      <c r="G775" s="38"/>
      <c r="H775" s="38"/>
      <c r="I775" s="38"/>
      <c r="J775" s="38"/>
      <c r="K775" s="38"/>
      <c r="L775" s="38"/>
      <c r="M775" s="38"/>
      <c r="N775" s="38"/>
      <c r="O775" s="38"/>
      <c r="P775" s="38"/>
      <c r="Q775" s="38"/>
      <c r="R775" s="38"/>
      <c r="S775" s="38"/>
      <c r="T775" s="38"/>
      <c r="U775" s="38"/>
      <c r="V775" s="38"/>
      <c r="W775" s="38"/>
      <c r="X775" s="38"/>
      <c r="Y775" s="38"/>
      <c r="Z775" s="38"/>
    </row>
    <row r="776" spans="1:26" ht="12.75" customHeight="1">
      <c r="A776" s="38"/>
      <c r="B776" s="38"/>
      <c r="C776" s="38"/>
      <c r="D776" s="38"/>
      <c r="E776" s="38"/>
      <c r="F776" s="38"/>
      <c r="G776" s="38"/>
      <c r="H776" s="38"/>
      <c r="I776" s="38"/>
      <c r="J776" s="38"/>
      <c r="K776" s="38"/>
      <c r="L776" s="38"/>
      <c r="M776" s="38"/>
      <c r="N776" s="38"/>
      <c r="O776" s="38"/>
      <c r="P776" s="38"/>
      <c r="Q776" s="38"/>
      <c r="R776" s="38"/>
      <c r="S776" s="38"/>
      <c r="T776" s="38"/>
      <c r="U776" s="38"/>
      <c r="V776" s="38"/>
      <c r="W776" s="38"/>
      <c r="X776" s="38"/>
      <c r="Y776" s="38"/>
      <c r="Z776" s="38"/>
    </row>
    <row r="777" spans="1:26" ht="12.75" customHeight="1">
      <c r="A777" s="38"/>
      <c r="B777" s="38"/>
      <c r="C777" s="38"/>
      <c r="D777" s="38"/>
      <c r="E777" s="38"/>
      <c r="F777" s="38"/>
      <c r="G777" s="38"/>
      <c r="H777" s="38"/>
      <c r="I777" s="38"/>
      <c r="J777" s="38"/>
      <c r="K777" s="38"/>
      <c r="L777" s="38"/>
      <c r="M777" s="38"/>
      <c r="N777" s="38"/>
      <c r="O777" s="38"/>
      <c r="P777" s="38"/>
      <c r="Q777" s="38"/>
      <c r="R777" s="38"/>
      <c r="S777" s="38"/>
      <c r="T777" s="38"/>
      <c r="U777" s="38"/>
      <c r="V777" s="38"/>
      <c r="W777" s="38"/>
      <c r="X777" s="38"/>
      <c r="Y777" s="38"/>
      <c r="Z777" s="38"/>
    </row>
    <row r="778" spans="1:26" ht="12.75" customHeight="1">
      <c r="A778" s="38"/>
      <c r="B778" s="38"/>
      <c r="C778" s="38"/>
      <c r="D778" s="38"/>
      <c r="E778" s="38"/>
      <c r="F778" s="38"/>
      <c r="G778" s="38"/>
      <c r="H778" s="38"/>
      <c r="I778" s="38"/>
      <c r="J778" s="38"/>
      <c r="K778" s="38"/>
      <c r="L778" s="38"/>
      <c r="M778" s="38"/>
      <c r="N778" s="38"/>
      <c r="O778" s="38"/>
      <c r="P778" s="38"/>
      <c r="Q778" s="38"/>
      <c r="R778" s="38"/>
      <c r="S778" s="38"/>
      <c r="T778" s="38"/>
      <c r="U778" s="38"/>
      <c r="V778" s="38"/>
      <c r="W778" s="38"/>
      <c r="X778" s="38"/>
      <c r="Y778" s="38"/>
      <c r="Z778" s="38"/>
    </row>
    <row r="779" spans="1:26" ht="12.75" customHeight="1">
      <c r="A779" s="38"/>
      <c r="B779" s="38"/>
      <c r="C779" s="38"/>
      <c r="D779" s="38"/>
      <c r="E779" s="38"/>
      <c r="F779" s="38"/>
      <c r="G779" s="38"/>
      <c r="H779" s="38"/>
      <c r="I779" s="38"/>
      <c r="J779" s="38"/>
      <c r="K779" s="38"/>
      <c r="L779" s="38"/>
      <c r="M779" s="38"/>
      <c r="N779" s="38"/>
      <c r="O779" s="38"/>
      <c r="P779" s="38"/>
      <c r="Q779" s="38"/>
      <c r="R779" s="38"/>
      <c r="S779" s="38"/>
      <c r="T779" s="38"/>
      <c r="U779" s="38"/>
      <c r="V779" s="38"/>
      <c r="W779" s="38"/>
      <c r="X779" s="38"/>
      <c r="Y779" s="38"/>
      <c r="Z779" s="38"/>
    </row>
    <row r="780" spans="1:26" ht="12.75" customHeight="1">
      <c r="A780" s="38"/>
      <c r="B780" s="38"/>
      <c r="C780" s="38"/>
      <c r="D780" s="38"/>
      <c r="E780" s="38"/>
      <c r="F780" s="38"/>
      <c r="G780" s="38"/>
      <c r="H780" s="38"/>
      <c r="I780" s="38"/>
      <c r="J780" s="38"/>
      <c r="K780" s="38"/>
      <c r="L780" s="38"/>
      <c r="M780" s="38"/>
      <c r="N780" s="38"/>
      <c r="O780" s="38"/>
      <c r="P780" s="38"/>
      <c r="Q780" s="38"/>
      <c r="R780" s="38"/>
      <c r="S780" s="38"/>
      <c r="T780" s="38"/>
      <c r="U780" s="38"/>
      <c r="V780" s="38"/>
      <c r="W780" s="38"/>
      <c r="X780" s="38"/>
      <c r="Y780" s="38"/>
      <c r="Z780" s="38"/>
    </row>
    <row r="781" spans="1:26" ht="12.75" customHeight="1">
      <c r="A781" s="38"/>
      <c r="B781" s="38"/>
      <c r="C781" s="38"/>
      <c r="D781" s="38"/>
      <c r="E781" s="38"/>
      <c r="F781" s="38"/>
      <c r="G781" s="38"/>
      <c r="H781" s="38"/>
      <c r="I781" s="38"/>
      <c r="J781" s="38"/>
      <c r="K781" s="38"/>
      <c r="L781" s="38"/>
      <c r="M781" s="38"/>
      <c r="N781" s="38"/>
      <c r="O781" s="38"/>
      <c r="P781" s="38"/>
      <c r="Q781" s="38"/>
      <c r="R781" s="38"/>
      <c r="S781" s="38"/>
      <c r="T781" s="38"/>
      <c r="U781" s="38"/>
      <c r="V781" s="38"/>
      <c r="W781" s="38"/>
      <c r="X781" s="38"/>
      <c r="Y781" s="38"/>
      <c r="Z781" s="38"/>
    </row>
    <row r="782" spans="1:26" ht="12.75" customHeight="1">
      <c r="A782" s="38"/>
      <c r="B782" s="38"/>
      <c r="C782" s="38"/>
      <c r="D782" s="38"/>
      <c r="E782" s="38"/>
      <c r="F782" s="38"/>
      <c r="G782" s="38"/>
      <c r="H782" s="38"/>
      <c r="I782" s="38"/>
      <c r="J782" s="38"/>
      <c r="K782" s="38"/>
      <c r="L782" s="38"/>
      <c r="M782" s="38"/>
      <c r="N782" s="38"/>
      <c r="O782" s="38"/>
      <c r="P782" s="38"/>
      <c r="Q782" s="38"/>
      <c r="R782" s="38"/>
      <c r="S782" s="38"/>
      <c r="T782" s="38"/>
      <c r="U782" s="38"/>
      <c r="V782" s="38"/>
      <c r="W782" s="38"/>
      <c r="X782" s="38"/>
      <c r="Y782" s="38"/>
      <c r="Z782" s="38"/>
    </row>
    <row r="783" spans="1:26" ht="12.75" customHeight="1">
      <c r="A783" s="38"/>
      <c r="B783" s="38"/>
      <c r="C783" s="38"/>
      <c r="D783" s="38"/>
      <c r="E783" s="38"/>
      <c r="F783" s="38"/>
      <c r="G783" s="38"/>
      <c r="H783" s="38"/>
      <c r="I783" s="38"/>
      <c r="J783" s="38"/>
      <c r="K783" s="38"/>
      <c r="L783" s="38"/>
      <c r="M783" s="38"/>
      <c r="N783" s="38"/>
      <c r="O783" s="38"/>
      <c r="P783" s="38"/>
      <c r="Q783" s="38"/>
      <c r="R783" s="38"/>
      <c r="S783" s="38"/>
      <c r="T783" s="38"/>
      <c r="U783" s="38"/>
      <c r="V783" s="38"/>
      <c r="W783" s="38"/>
      <c r="X783" s="38"/>
      <c r="Y783" s="38"/>
      <c r="Z783" s="38"/>
    </row>
    <row r="784" spans="1:26" ht="12.75" customHeight="1">
      <c r="A784" s="38"/>
      <c r="B784" s="38"/>
      <c r="C784" s="38"/>
      <c r="D784" s="38"/>
      <c r="E784" s="38"/>
      <c r="F784" s="38"/>
      <c r="G784" s="38"/>
      <c r="H784" s="38"/>
      <c r="I784" s="38"/>
      <c r="J784" s="38"/>
      <c r="K784" s="38"/>
      <c r="L784" s="38"/>
      <c r="M784" s="38"/>
      <c r="N784" s="38"/>
      <c r="O784" s="38"/>
      <c r="P784" s="38"/>
      <c r="Q784" s="38"/>
      <c r="R784" s="38"/>
      <c r="S784" s="38"/>
      <c r="T784" s="38"/>
      <c r="U784" s="38"/>
      <c r="V784" s="38"/>
      <c r="W784" s="38"/>
      <c r="X784" s="38"/>
      <c r="Y784" s="38"/>
      <c r="Z784" s="38"/>
    </row>
    <row r="785" spans="1:26" ht="12.75" customHeight="1">
      <c r="A785" s="38"/>
      <c r="B785" s="38"/>
      <c r="C785" s="38"/>
      <c r="D785" s="38"/>
      <c r="E785" s="38"/>
      <c r="F785" s="38"/>
      <c r="G785" s="38"/>
      <c r="H785" s="38"/>
      <c r="I785" s="38"/>
      <c r="J785" s="38"/>
      <c r="K785" s="38"/>
      <c r="L785" s="38"/>
      <c r="M785" s="38"/>
      <c r="N785" s="38"/>
      <c r="O785" s="38"/>
      <c r="P785" s="38"/>
      <c r="Q785" s="38"/>
      <c r="R785" s="38"/>
      <c r="S785" s="38"/>
      <c r="T785" s="38"/>
      <c r="U785" s="38"/>
      <c r="V785" s="38"/>
      <c r="W785" s="38"/>
      <c r="X785" s="38"/>
      <c r="Y785" s="38"/>
      <c r="Z785" s="38"/>
    </row>
    <row r="786" spans="1:26" ht="12.75" customHeight="1">
      <c r="A786" s="38"/>
      <c r="B786" s="38"/>
      <c r="C786" s="38"/>
      <c r="D786" s="38"/>
      <c r="E786" s="38"/>
      <c r="F786" s="38"/>
      <c r="G786" s="38"/>
      <c r="H786" s="38"/>
      <c r="I786" s="38"/>
      <c r="J786" s="38"/>
      <c r="K786" s="38"/>
      <c r="L786" s="38"/>
      <c r="M786" s="38"/>
      <c r="N786" s="38"/>
      <c r="O786" s="38"/>
      <c r="P786" s="38"/>
      <c r="Q786" s="38"/>
      <c r="R786" s="38"/>
      <c r="S786" s="38"/>
      <c r="T786" s="38"/>
      <c r="U786" s="38"/>
      <c r="V786" s="38"/>
      <c r="W786" s="38"/>
      <c r="X786" s="38"/>
      <c r="Y786" s="38"/>
      <c r="Z786" s="38"/>
    </row>
    <row r="787" spans="1:26" ht="12.75" customHeight="1">
      <c r="A787" s="38"/>
      <c r="B787" s="38"/>
      <c r="C787" s="38"/>
      <c r="D787" s="38"/>
      <c r="E787" s="38"/>
      <c r="F787" s="38"/>
      <c r="G787" s="38"/>
      <c r="H787" s="38"/>
      <c r="I787" s="38"/>
      <c r="J787" s="38"/>
      <c r="K787" s="38"/>
      <c r="L787" s="38"/>
      <c r="M787" s="38"/>
      <c r="N787" s="38"/>
      <c r="O787" s="38"/>
      <c r="P787" s="38"/>
      <c r="Q787" s="38"/>
      <c r="R787" s="38"/>
      <c r="S787" s="38"/>
      <c r="T787" s="38"/>
      <c r="U787" s="38"/>
      <c r="V787" s="38"/>
      <c r="W787" s="38"/>
      <c r="X787" s="38"/>
      <c r="Y787" s="38"/>
      <c r="Z787" s="38"/>
    </row>
    <row r="788" spans="1:26" ht="12.75" customHeight="1">
      <c r="A788" s="38"/>
      <c r="B788" s="38"/>
      <c r="C788" s="38"/>
      <c r="D788" s="38"/>
      <c r="E788" s="38"/>
      <c r="F788" s="38"/>
      <c r="G788" s="38"/>
      <c r="H788" s="38"/>
      <c r="I788" s="38"/>
      <c r="J788" s="38"/>
      <c r="K788" s="38"/>
      <c r="L788" s="38"/>
      <c r="M788" s="38"/>
      <c r="N788" s="38"/>
      <c r="O788" s="38"/>
      <c r="P788" s="38"/>
      <c r="Q788" s="38"/>
      <c r="R788" s="38"/>
      <c r="S788" s="38"/>
      <c r="T788" s="38"/>
      <c r="U788" s="38"/>
      <c r="V788" s="38"/>
      <c r="W788" s="38"/>
      <c r="X788" s="38"/>
      <c r="Y788" s="38"/>
      <c r="Z788" s="38"/>
    </row>
    <row r="789" spans="1:26" ht="12.75" customHeight="1">
      <c r="A789" s="38"/>
      <c r="B789" s="38"/>
      <c r="C789" s="38"/>
      <c r="D789" s="38"/>
      <c r="E789" s="38"/>
      <c r="F789" s="38"/>
      <c r="G789" s="38"/>
      <c r="H789" s="38"/>
      <c r="I789" s="38"/>
      <c r="J789" s="38"/>
      <c r="K789" s="38"/>
      <c r="L789" s="38"/>
      <c r="M789" s="38"/>
      <c r="N789" s="38"/>
      <c r="O789" s="38"/>
      <c r="P789" s="38"/>
      <c r="Q789" s="38"/>
      <c r="R789" s="38"/>
      <c r="S789" s="38"/>
      <c r="T789" s="38"/>
      <c r="U789" s="38"/>
      <c r="V789" s="38"/>
      <c r="W789" s="38"/>
      <c r="X789" s="38"/>
      <c r="Y789" s="38"/>
      <c r="Z789" s="38"/>
    </row>
    <row r="790" spans="1:26" ht="12.75" customHeight="1">
      <c r="A790" s="38"/>
      <c r="B790" s="38"/>
      <c r="C790" s="38"/>
      <c r="D790" s="38"/>
      <c r="E790" s="38"/>
      <c r="F790" s="38"/>
      <c r="G790" s="38"/>
      <c r="H790" s="38"/>
      <c r="I790" s="38"/>
      <c r="J790" s="38"/>
      <c r="K790" s="38"/>
      <c r="L790" s="38"/>
      <c r="M790" s="38"/>
      <c r="N790" s="38"/>
      <c r="O790" s="38"/>
      <c r="P790" s="38"/>
      <c r="Q790" s="38"/>
      <c r="R790" s="38"/>
      <c r="S790" s="38"/>
      <c r="T790" s="38"/>
      <c r="U790" s="38"/>
      <c r="V790" s="38"/>
      <c r="W790" s="38"/>
      <c r="X790" s="38"/>
      <c r="Y790" s="38"/>
      <c r="Z790" s="38"/>
    </row>
    <row r="791" spans="1:26" ht="12.75" customHeight="1">
      <c r="A791" s="38"/>
      <c r="B791" s="38"/>
      <c r="C791" s="38"/>
      <c r="D791" s="38"/>
      <c r="E791" s="38"/>
      <c r="F791" s="38"/>
      <c r="G791" s="38"/>
      <c r="H791" s="38"/>
      <c r="I791" s="38"/>
      <c r="J791" s="38"/>
      <c r="K791" s="38"/>
      <c r="L791" s="38"/>
      <c r="M791" s="38"/>
      <c r="N791" s="38"/>
      <c r="O791" s="38"/>
      <c r="P791" s="38"/>
      <c r="Q791" s="38"/>
      <c r="R791" s="38"/>
      <c r="S791" s="38"/>
      <c r="T791" s="38"/>
      <c r="U791" s="38"/>
      <c r="V791" s="38"/>
      <c r="W791" s="38"/>
      <c r="X791" s="38"/>
      <c r="Y791" s="38"/>
      <c r="Z791" s="38"/>
    </row>
    <row r="792" spans="1:26" ht="12.75" customHeight="1">
      <c r="A792" s="38"/>
      <c r="B792" s="38"/>
      <c r="C792" s="38"/>
      <c r="D792" s="38"/>
      <c r="E792" s="38"/>
      <c r="F792" s="38"/>
      <c r="G792" s="38"/>
      <c r="H792" s="38"/>
      <c r="I792" s="38"/>
      <c r="J792" s="38"/>
      <c r="K792" s="38"/>
      <c r="L792" s="38"/>
      <c r="M792" s="38"/>
      <c r="N792" s="38"/>
      <c r="O792" s="38"/>
      <c r="P792" s="38"/>
      <c r="Q792" s="38"/>
      <c r="R792" s="38"/>
      <c r="S792" s="38"/>
      <c r="T792" s="38"/>
      <c r="U792" s="38"/>
      <c r="V792" s="38"/>
      <c r="W792" s="38"/>
      <c r="X792" s="38"/>
      <c r="Y792" s="38"/>
      <c r="Z792" s="38"/>
    </row>
    <row r="793" spans="1:26" ht="12.75" customHeight="1">
      <c r="A793" s="38"/>
      <c r="B793" s="38"/>
      <c r="C793" s="38"/>
      <c r="D793" s="38"/>
      <c r="E793" s="38"/>
      <c r="F793" s="38"/>
      <c r="G793" s="38"/>
      <c r="H793" s="38"/>
      <c r="I793" s="38"/>
      <c r="J793" s="38"/>
      <c r="K793" s="38"/>
      <c r="L793" s="38"/>
      <c r="M793" s="38"/>
      <c r="N793" s="38"/>
      <c r="O793" s="38"/>
      <c r="P793" s="38"/>
      <c r="Q793" s="38"/>
      <c r="R793" s="38"/>
      <c r="S793" s="38"/>
      <c r="T793" s="38"/>
      <c r="U793" s="38"/>
      <c r="V793" s="38"/>
      <c r="W793" s="38"/>
      <c r="X793" s="38"/>
      <c r="Y793" s="38"/>
      <c r="Z793" s="38"/>
    </row>
    <row r="794" spans="1:26" ht="12.75" customHeight="1">
      <c r="A794" s="38"/>
      <c r="B794" s="38"/>
      <c r="C794" s="38"/>
      <c r="D794" s="38"/>
      <c r="E794" s="38"/>
      <c r="F794" s="38"/>
      <c r="G794" s="38"/>
      <c r="H794" s="38"/>
      <c r="I794" s="38"/>
      <c r="J794" s="38"/>
      <c r="K794" s="38"/>
      <c r="L794" s="38"/>
      <c r="M794" s="38"/>
      <c r="N794" s="38"/>
      <c r="O794" s="38"/>
      <c r="P794" s="38"/>
      <c r="Q794" s="38"/>
      <c r="R794" s="38"/>
      <c r="S794" s="38"/>
      <c r="T794" s="38"/>
      <c r="U794" s="38"/>
      <c r="V794" s="38"/>
      <c r="W794" s="38"/>
      <c r="X794" s="38"/>
      <c r="Y794" s="38"/>
      <c r="Z794" s="38"/>
    </row>
    <row r="795" spans="1:26" ht="12.75" customHeight="1">
      <c r="A795" s="38"/>
      <c r="B795" s="38"/>
      <c r="C795" s="38"/>
      <c r="D795" s="38"/>
      <c r="E795" s="38"/>
      <c r="F795" s="38"/>
      <c r="G795" s="38"/>
      <c r="H795" s="38"/>
      <c r="I795" s="38"/>
      <c r="J795" s="38"/>
      <c r="K795" s="38"/>
      <c r="L795" s="38"/>
      <c r="M795" s="38"/>
      <c r="N795" s="38"/>
      <c r="O795" s="38"/>
      <c r="P795" s="38"/>
      <c r="Q795" s="38"/>
      <c r="R795" s="38"/>
      <c r="S795" s="38"/>
      <c r="T795" s="38"/>
      <c r="U795" s="38"/>
      <c r="V795" s="38"/>
      <c r="W795" s="38"/>
      <c r="X795" s="38"/>
      <c r="Y795" s="38"/>
      <c r="Z795" s="38"/>
    </row>
    <row r="796" spans="1:26" ht="12.75" customHeight="1">
      <c r="A796" s="38"/>
      <c r="B796" s="38"/>
      <c r="C796" s="38"/>
      <c r="D796" s="38"/>
      <c r="E796" s="38"/>
      <c r="F796" s="38"/>
      <c r="G796" s="38"/>
      <c r="H796" s="38"/>
      <c r="I796" s="38"/>
      <c r="J796" s="38"/>
      <c r="K796" s="38"/>
      <c r="L796" s="38"/>
      <c r="M796" s="38"/>
      <c r="N796" s="38"/>
      <c r="O796" s="38"/>
      <c r="P796" s="38"/>
      <c r="Q796" s="38"/>
      <c r="R796" s="38"/>
      <c r="S796" s="38"/>
      <c r="T796" s="38"/>
      <c r="U796" s="38"/>
      <c r="V796" s="38"/>
      <c r="W796" s="38"/>
      <c r="X796" s="38"/>
      <c r="Y796" s="38"/>
      <c r="Z796" s="38"/>
    </row>
    <row r="797" spans="1:26" ht="12.75" customHeight="1">
      <c r="A797" s="38"/>
      <c r="B797" s="38"/>
      <c r="C797" s="38"/>
      <c r="D797" s="38"/>
      <c r="E797" s="38"/>
      <c r="F797" s="38"/>
      <c r="G797" s="38"/>
      <c r="H797" s="38"/>
      <c r="I797" s="38"/>
      <c r="J797" s="38"/>
      <c r="K797" s="38"/>
      <c r="L797" s="38"/>
      <c r="M797" s="38"/>
      <c r="N797" s="38"/>
      <c r="O797" s="38"/>
      <c r="P797" s="38"/>
      <c r="Q797" s="38"/>
      <c r="R797" s="38"/>
      <c r="S797" s="38"/>
      <c r="T797" s="38"/>
      <c r="U797" s="38"/>
      <c r="V797" s="38"/>
      <c r="W797" s="38"/>
      <c r="X797" s="38"/>
      <c r="Y797" s="38"/>
      <c r="Z797" s="38"/>
    </row>
    <row r="798" spans="1:26" ht="12.75" customHeight="1">
      <c r="A798" s="38"/>
      <c r="B798" s="38"/>
      <c r="C798" s="38"/>
      <c r="D798" s="38"/>
      <c r="E798" s="38"/>
      <c r="F798" s="38"/>
      <c r="G798" s="38"/>
      <c r="H798" s="38"/>
      <c r="I798" s="38"/>
      <c r="J798" s="38"/>
      <c r="K798" s="38"/>
      <c r="L798" s="38"/>
      <c r="M798" s="38"/>
      <c r="N798" s="38"/>
      <c r="O798" s="38"/>
      <c r="P798" s="38"/>
      <c r="Q798" s="38"/>
      <c r="R798" s="38"/>
      <c r="S798" s="38"/>
      <c r="T798" s="38"/>
      <c r="U798" s="38"/>
      <c r="V798" s="38"/>
      <c r="W798" s="38"/>
      <c r="X798" s="38"/>
      <c r="Y798" s="38"/>
      <c r="Z798" s="38"/>
    </row>
    <row r="799" spans="1:26" ht="12.75" customHeight="1">
      <c r="A799" s="38"/>
      <c r="B799" s="38"/>
      <c r="C799" s="38"/>
      <c r="D799" s="38"/>
      <c r="E799" s="38"/>
      <c r="F799" s="38"/>
      <c r="G799" s="38"/>
      <c r="H799" s="38"/>
      <c r="I799" s="38"/>
      <c r="J799" s="38"/>
      <c r="K799" s="38"/>
      <c r="L799" s="38"/>
      <c r="M799" s="38"/>
      <c r="N799" s="38"/>
      <c r="O799" s="38"/>
      <c r="P799" s="38"/>
      <c r="Q799" s="38"/>
      <c r="R799" s="38"/>
      <c r="S799" s="38"/>
      <c r="T799" s="38"/>
      <c r="U799" s="38"/>
      <c r="V799" s="38"/>
      <c r="W799" s="38"/>
      <c r="X799" s="38"/>
      <c r="Y799" s="38"/>
      <c r="Z799" s="38"/>
    </row>
    <row r="800" spans="1:26" ht="12.75" customHeight="1">
      <c r="A800" s="38"/>
      <c r="B800" s="38"/>
      <c r="C800" s="38"/>
      <c r="D800" s="38"/>
      <c r="E800" s="38"/>
      <c r="F800" s="38"/>
      <c r="G800" s="38"/>
      <c r="H800" s="38"/>
      <c r="I800" s="38"/>
      <c r="J800" s="38"/>
      <c r="K800" s="38"/>
      <c r="L800" s="38"/>
      <c r="M800" s="38"/>
      <c r="N800" s="38"/>
      <c r="O800" s="38"/>
      <c r="P800" s="38"/>
      <c r="Q800" s="38"/>
      <c r="R800" s="38"/>
      <c r="S800" s="38"/>
      <c r="T800" s="38"/>
      <c r="U800" s="38"/>
      <c r="V800" s="38"/>
      <c r="W800" s="38"/>
      <c r="X800" s="38"/>
      <c r="Y800" s="38"/>
      <c r="Z800" s="38"/>
    </row>
    <row r="801" spans="1:26" ht="12.75" customHeight="1">
      <c r="A801" s="38"/>
      <c r="B801" s="38"/>
      <c r="C801" s="38"/>
      <c r="D801" s="38"/>
      <c r="E801" s="38"/>
      <c r="F801" s="38"/>
      <c r="G801" s="38"/>
      <c r="H801" s="38"/>
      <c r="I801" s="38"/>
      <c r="J801" s="38"/>
      <c r="K801" s="38"/>
      <c r="L801" s="38"/>
      <c r="M801" s="38"/>
      <c r="N801" s="38"/>
      <c r="O801" s="38"/>
      <c r="P801" s="38"/>
      <c r="Q801" s="38"/>
      <c r="R801" s="38"/>
      <c r="S801" s="38"/>
      <c r="T801" s="38"/>
      <c r="U801" s="38"/>
      <c r="V801" s="38"/>
      <c r="W801" s="38"/>
      <c r="X801" s="38"/>
      <c r="Y801" s="38"/>
      <c r="Z801" s="38"/>
    </row>
    <row r="802" spans="1:26" ht="12.75" customHeight="1">
      <c r="A802" s="38"/>
      <c r="B802" s="38"/>
      <c r="C802" s="38"/>
      <c r="D802" s="38"/>
      <c r="E802" s="38"/>
      <c r="F802" s="38"/>
      <c r="G802" s="38"/>
      <c r="H802" s="38"/>
      <c r="I802" s="38"/>
      <c r="J802" s="38"/>
      <c r="K802" s="38"/>
      <c r="L802" s="38"/>
      <c r="M802" s="38"/>
      <c r="N802" s="38"/>
      <c r="O802" s="38"/>
      <c r="P802" s="38"/>
      <c r="Q802" s="38"/>
      <c r="R802" s="38"/>
      <c r="S802" s="38"/>
      <c r="T802" s="38"/>
      <c r="U802" s="38"/>
      <c r="V802" s="38"/>
      <c r="W802" s="38"/>
      <c r="X802" s="38"/>
      <c r="Y802" s="38"/>
      <c r="Z802" s="38"/>
    </row>
    <row r="803" spans="1:26" ht="12.75" customHeight="1">
      <c r="A803" s="38"/>
      <c r="B803" s="38"/>
      <c r="C803" s="38"/>
      <c r="D803" s="38"/>
      <c r="E803" s="38"/>
      <c r="F803" s="38"/>
      <c r="G803" s="38"/>
      <c r="H803" s="38"/>
      <c r="I803" s="38"/>
      <c r="J803" s="38"/>
      <c r="K803" s="38"/>
      <c r="L803" s="38"/>
      <c r="M803" s="38"/>
      <c r="N803" s="38"/>
      <c r="O803" s="38"/>
      <c r="P803" s="38"/>
      <c r="Q803" s="38"/>
      <c r="R803" s="38"/>
      <c r="S803" s="38"/>
      <c r="T803" s="38"/>
      <c r="U803" s="38"/>
      <c r="V803" s="38"/>
      <c r="W803" s="38"/>
      <c r="X803" s="38"/>
      <c r="Y803" s="38"/>
      <c r="Z803" s="38"/>
    </row>
    <row r="804" spans="1:26" ht="12.75" customHeight="1">
      <c r="A804" s="38"/>
      <c r="B804" s="38"/>
      <c r="C804" s="38"/>
      <c r="D804" s="38"/>
      <c r="E804" s="38"/>
      <c r="F804" s="38"/>
      <c r="G804" s="38"/>
      <c r="H804" s="38"/>
      <c r="I804" s="38"/>
      <c r="J804" s="38"/>
      <c r="K804" s="38"/>
      <c r="L804" s="38"/>
      <c r="M804" s="38"/>
      <c r="N804" s="38"/>
      <c r="O804" s="38"/>
      <c r="P804" s="38"/>
      <c r="Q804" s="38"/>
      <c r="R804" s="38"/>
      <c r="S804" s="38"/>
      <c r="T804" s="38"/>
      <c r="U804" s="38"/>
      <c r="V804" s="38"/>
      <c r="W804" s="38"/>
      <c r="X804" s="38"/>
      <c r="Y804" s="38"/>
      <c r="Z804" s="38"/>
    </row>
    <row r="805" spans="1:26" ht="12.75" customHeight="1">
      <c r="A805" s="38"/>
      <c r="B805" s="38"/>
      <c r="C805" s="38"/>
      <c r="D805" s="38"/>
      <c r="E805" s="38"/>
      <c r="F805" s="38"/>
      <c r="G805" s="38"/>
      <c r="H805" s="38"/>
      <c r="I805" s="38"/>
      <c r="J805" s="38"/>
      <c r="K805" s="38"/>
      <c r="L805" s="38"/>
      <c r="M805" s="38"/>
      <c r="N805" s="38"/>
      <c r="O805" s="38"/>
      <c r="P805" s="38"/>
      <c r="Q805" s="38"/>
      <c r="R805" s="38"/>
      <c r="S805" s="38"/>
      <c r="T805" s="38"/>
      <c r="U805" s="38"/>
      <c r="V805" s="38"/>
      <c r="W805" s="38"/>
      <c r="X805" s="38"/>
      <c r="Y805" s="38"/>
      <c r="Z805" s="38"/>
    </row>
    <row r="806" spans="1:26" ht="12.75" customHeight="1">
      <c r="A806" s="38"/>
      <c r="B806" s="38"/>
      <c r="C806" s="38"/>
      <c r="D806" s="38"/>
      <c r="E806" s="38"/>
      <c r="F806" s="38"/>
      <c r="G806" s="38"/>
      <c r="H806" s="38"/>
      <c r="I806" s="38"/>
      <c r="J806" s="38"/>
      <c r="K806" s="38"/>
      <c r="L806" s="38"/>
      <c r="M806" s="38"/>
      <c r="N806" s="38"/>
      <c r="O806" s="38"/>
      <c r="P806" s="38"/>
      <c r="Q806" s="38"/>
      <c r="R806" s="38"/>
      <c r="S806" s="38"/>
      <c r="T806" s="38"/>
      <c r="U806" s="38"/>
      <c r="V806" s="38"/>
      <c r="W806" s="38"/>
      <c r="X806" s="38"/>
      <c r="Y806" s="38"/>
      <c r="Z806" s="38"/>
    </row>
    <row r="807" spans="1:26" ht="12.75" customHeight="1">
      <c r="A807" s="38"/>
      <c r="B807" s="38"/>
      <c r="C807" s="38"/>
      <c r="D807" s="38"/>
      <c r="E807" s="38"/>
      <c r="F807" s="38"/>
      <c r="G807" s="38"/>
      <c r="H807" s="38"/>
      <c r="I807" s="38"/>
      <c r="J807" s="38"/>
      <c r="K807" s="38"/>
      <c r="L807" s="38"/>
      <c r="M807" s="38"/>
      <c r="N807" s="38"/>
      <c r="O807" s="38"/>
      <c r="P807" s="38"/>
      <c r="Q807" s="38"/>
      <c r="R807" s="38"/>
      <c r="S807" s="38"/>
      <c r="T807" s="38"/>
      <c r="U807" s="38"/>
      <c r="V807" s="38"/>
      <c r="W807" s="38"/>
      <c r="X807" s="38"/>
      <c r="Y807" s="38"/>
      <c r="Z807" s="38"/>
    </row>
    <row r="808" spans="1:26" ht="12.75" customHeight="1">
      <c r="A808" s="38"/>
      <c r="B808" s="38"/>
      <c r="C808" s="38"/>
      <c r="D808" s="38"/>
      <c r="E808" s="38"/>
      <c r="F808" s="38"/>
      <c r="G808" s="38"/>
      <c r="H808" s="38"/>
      <c r="I808" s="38"/>
      <c r="J808" s="38"/>
      <c r="K808" s="38"/>
      <c r="L808" s="38"/>
      <c r="M808" s="38"/>
      <c r="N808" s="38"/>
      <c r="O808" s="38"/>
      <c r="P808" s="38"/>
      <c r="Q808" s="38"/>
      <c r="R808" s="38"/>
      <c r="S808" s="38"/>
      <c r="T808" s="38"/>
      <c r="U808" s="38"/>
      <c r="V808" s="38"/>
      <c r="W808" s="38"/>
      <c r="X808" s="38"/>
      <c r="Y808" s="38"/>
      <c r="Z808" s="38"/>
    </row>
    <row r="809" spans="1:26" ht="12.75" customHeight="1">
      <c r="A809" s="38"/>
      <c r="B809" s="38"/>
      <c r="C809" s="38"/>
      <c r="D809" s="38"/>
      <c r="E809" s="38"/>
      <c r="F809" s="38"/>
      <c r="G809" s="38"/>
      <c r="H809" s="38"/>
      <c r="I809" s="38"/>
      <c r="J809" s="38"/>
      <c r="K809" s="38"/>
      <c r="L809" s="38"/>
      <c r="M809" s="38"/>
      <c r="N809" s="38"/>
      <c r="O809" s="38"/>
      <c r="P809" s="38"/>
      <c r="Q809" s="38"/>
      <c r="R809" s="38"/>
      <c r="S809" s="38"/>
      <c r="T809" s="38"/>
      <c r="U809" s="38"/>
      <c r="V809" s="38"/>
      <c r="W809" s="38"/>
      <c r="X809" s="38"/>
      <c r="Y809" s="38"/>
      <c r="Z809" s="38"/>
    </row>
    <row r="810" spans="1:26" ht="12.75" customHeight="1">
      <c r="A810" s="38"/>
      <c r="B810" s="38"/>
      <c r="C810" s="38"/>
      <c r="D810" s="38"/>
      <c r="E810" s="38"/>
      <c r="F810" s="38"/>
      <c r="G810" s="38"/>
      <c r="H810" s="38"/>
      <c r="I810" s="38"/>
      <c r="J810" s="38"/>
      <c r="K810" s="38"/>
      <c r="L810" s="38"/>
      <c r="M810" s="38"/>
      <c r="N810" s="38"/>
      <c r="O810" s="38"/>
      <c r="P810" s="38"/>
      <c r="Q810" s="38"/>
      <c r="R810" s="38"/>
      <c r="S810" s="38"/>
      <c r="T810" s="38"/>
      <c r="U810" s="38"/>
      <c r="V810" s="38"/>
      <c r="W810" s="38"/>
      <c r="X810" s="38"/>
      <c r="Y810" s="38"/>
      <c r="Z810" s="38"/>
    </row>
    <row r="811" spans="1:26" ht="12.75" customHeight="1">
      <c r="A811" s="38"/>
      <c r="B811" s="38"/>
      <c r="C811" s="38"/>
      <c r="D811" s="38"/>
      <c r="E811" s="38"/>
      <c r="F811" s="38"/>
      <c r="G811" s="38"/>
      <c r="H811" s="38"/>
      <c r="I811" s="38"/>
      <c r="J811" s="38"/>
      <c r="K811" s="38"/>
      <c r="L811" s="38"/>
      <c r="M811" s="38"/>
      <c r="N811" s="38"/>
      <c r="O811" s="38"/>
      <c r="P811" s="38"/>
      <c r="Q811" s="38"/>
      <c r="R811" s="38"/>
      <c r="S811" s="38"/>
      <c r="T811" s="38"/>
      <c r="U811" s="38"/>
      <c r="V811" s="38"/>
      <c r="W811" s="38"/>
      <c r="X811" s="38"/>
      <c r="Y811" s="38"/>
      <c r="Z811" s="38"/>
    </row>
    <row r="812" spans="1:26" ht="12.75" customHeight="1">
      <c r="A812" s="38"/>
      <c r="B812" s="38"/>
      <c r="C812" s="38"/>
      <c r="D812" s="38"/>
      <c r="E812" s="38"/>
      <c r="F812" s="38"/>
      <c r="G812" s="38"/>
      <c r="H812" s="38"/>
      <c r="I812" s="38"/>
      <c r="J812" s="38"/>
      <c r="K812" s="38"/>
      <c r="L812" s="38"/>
      <c r="M812" s="38"/>
      <c r="N812" s="38"/>
      <c r="O812" s="38"/>
      <c r="P812" s="38"/>
      <c r="Q812" s="38"/>
      <c r="R812" s="38"/>
      <c r="S812" s="38"/>
      <c r="T812" s="38"/>
      <c r="U812" s="38"/>
      <c r="V812" s="38"/>
      <c r="W812" s="38"/>
      <c r="X812" s="38"/>
      <c r="Y812" s="38"/>
      <c r="Z812" s="38"/>
    </row>
    <row r="813" spans="1:26" ht="12.75" customHeight="1">
      <c r="A813" s="38"/>
      <c r="B813" s="38"/>
      <c r="C813" s="38"/>
      <c r="D813" s="38"/>
      <c r="E813" s="38"/>
      <c r="F813" s="38"/>
      <c r="G813" s="38"/>
      <c r="H813" s="38"/>
      <c r="I813" s="38"/>
      <c r="J813" s="38"/>
      <c r="K813" s="38"/>
      <c r="L813" s="38"/>
      <c r="M813" s="38"/>
      <c r="N813" s="38"/>
      <c r="O813" s="38"/>
      <c r="P813" s="38"/>
      <c r="Q813" s="38"/>
      <c r="R813" s="38"/>
      <c r="S813" s="38"/>
      <c r="T813" s="38"/>
      <c r="U813" s="38"/>
      <c r="V813" s="38"/>
      <c r="W813" s="38"/>
      <c r="X813" s="38"/>
      <c r="Y813" s="38"/>
      <c r="Z813" s="38"/>
    </row>
    <row r="814" spans="1:26" ht="12.75" customHeight="1">
      <c r="A814" s="38"/>
      <c r="B814" s="38"/>
      <c r="C814" s="38"/>
      <c r="D814" s="38"/>
      <c r="E814" s="38"/>
      <c r="F814" s="38"/>
      <c r="G814" s="38"/>
      <c r="H814" s="38"/>
      <c r="I814" s="38"/>
      <c r="J814" s="38"/>
      <c r="K814" s="38"/>
      <c r="L814" s="38"/>
      <c r="M814" s="38"/>
      <c r="N814" s="38"/>
      <c r="O814" s="38"/>
      <c r="P814" s="38"/>
      <c r="Q814" s="38"/>
      <c r="R814" s="38"/>
      <c r="S814" s="38"/>
      <c r="T814" s="38"/>
      <c r="U814" s="38"/>
      <c r="V814" s="38"/>
      <c r="W814" s="38"/>
      <c r="X814" s="38"/>
      <c r="Y814" s="38"/>
      <c r="Z814" s="38"/>
    </row>
    <row r="815" spans="1:26" ht="12.75" customHeight="1">
      <c r="A815" s="38"/>
      <c r="B815" s="38"/>
      <c r="C815" s="38"/>
      <c r="D815" s="38"/>
      <c r="E815" s="38"/>
      <c r="F815" s="38"/>
      <c r="G815" s="38"/>
      <c r="H815" s="38"/>
      <c r="I815" s="38"/>
      <c r="J815" s="38"/>
      <c r="K815" s="38"/>
      <c r="L815" s="38"/>
      <c r="M815" s="38"/>
      <c r="N815" s="38"/>
      <c r="O815" s="38"/>
      <c r="P815" s="38"/>
      <c r="Q815" s="38"/>
      <c r="R815" s="38"/>
      <c r="S815" s="38"/>
      <c r="T815" s="38"/>
      <c r="U815" s="38"/>
      <c r="V815" s="38"/>
      <c r="W815" s="38"/>
      <c r="X815" s="38"/>
      <c r="Y815" s="38"/>
      <c r="Z815" s="38"/>
    </row>
    <row r="816" spans="1:26" ht="12.75" customHeight="1">
      <c r="A816" s="38"/>
      <c r="B816" s="38"/>
      <c r="C816" s="38"/>
      <c r="D816" s="38"/>
      <c r="E816" s="38"/>
      <c r="F816" s="38"/>
      <c r="G816" s="38"/>
      <c r="H816" s="38"/>
      <c r="I816" s="38"/>
      <c r="J816" s="38"/>
      <c r="K816" s="38"/>
      <c r="L816" s="38"/>
      <c r="M816" s="38"/>
      <c r="N816" s="38"/>
      <c r="O816" s="38"/>
      <c r="P816" s="38"/>
      <c r="Q816" s="38"/>
      <c r="R816" s="38"/>
      <c r="S816" s="38"/>
      <c r="T816" s="38"/>
      <c r="U816" s="38"/>
      <c r="V816" s="38"/>
      <c r="W816" s="38"/>
      <c r="X816" s="38"/>
      <c r="Y816" s="38"/>
      <c r="Z816" s="38"/>
    </row>
    <row r="817" spans="1:26" ht="12.75" customHeight="1">
      <c r="A817" s="38"/>
      <c r="B817" s="38"/>
      <c r="C817" s="38"/>
      <c r="D817" s="38"/>
      <c r="E817" s="38"/>
      <c r="F817" s="38"/>
      <c r="G817" s="38"/>
      <c r="H817" s="38"/>
      <c r="I817" s="38"/>
      <c r="J817" s="38"/>
      <c r="K817" s="38"/>
      <c r="L817" s="38"/>
      <c r="M817" s="38"/>
      <c r="N817" s="38"/>
      <c r="O817" s="38"/>
      <c r="P817" s="38"/>
      <c r="Q817" s="38"/>
      <c r="R817" s="38"/>
      <c r="S817" s="38"/>
      <c r="T817" s="38"/>
      <c r="U817" s="38"/>
      <c r="V817" s="38"/>
      <c r="W817" s="38"/>
      <c r="X817" s="38"/>
      <c r="Y817" s="38"/>
      <c r="Z817" s="38"/>
    </row>
    <row r="818" spans="1:26" ht="12.75" customHeight="1">
      <c r="A818" s="38"/>
      <c r="B818" s="38"/>
      <c r="C818" s="38"/>
      <c r="D818" s="38"/>
      <c r="E818" s="38"/>
      <c r="F818" s="38"/>
      <c r="G818" s="38"/>
      <c r="H818" s="38"/>
      <c r="I818" s="38"/>
      <c r="J818" s="38"/>
      <c r="K818" s="38"/>
      <c r="L818" s="38"/>
      <c r="M818" s="38"/>
      <c r="N818" s="38"/>
      <c r="O818" s="38"/>
      <c r="P818" s="38"/>
      <c r="Q818" s="38"/>
      <c r="R818" s="38"/>
      <c r="S818" s="38"/>
      <c r="T818" s="38"/>
      <c r="U818" s="38"/>
      <c r="V818" s="38"/>
      <c r="W818" s="38"/>
      <c r="X818" s="38"/>
      <c r="Y818" s="38"/>
      <c r="Z818" s="38"/>
    </row>
    <row r="819" spans="1:26" ht="12.75" customHeight="1">
      <c r="A819" s="38"/>
      <c r="B819" s="38"/>
      <c r="C819" s="38"/>
      <c r="D819" s="38"/>
      <c r="E819" s="38"/>
      <c r="F819" s="38"/>
      <c r="G819" s="38"/>
      <c r="H819" s="38"/>
      <c r="I819" s="38"/>
      <c r="J819" s="38"/>
      <c r="K819" s="38"/>
      <c r="L819" s="38"/>
      <c r="M819" s="38"/>
      <c r="N819" s="38"/>
      <c r="O819" s="38"/>
      <c r="P819" s="38"/>
      <c r="Q819" s="38"/>
      <c r="R819" s="38"/>
      <c r="S819" s="38"/>
      <c r="T819" s="38"/>
      <c r="U819" s="38"/>
      <c r="V819" s="38"/>
      <c r="W819" s="38"/>
      <c r="X819" s="38"/>
      <c r="Y819" s="38"/>
      <c r="Z819" s="38"/>
    </row>
    <row r="820" spans="1:26" ht="12.75" customHeight="1">
      <c r="A820" s="38"/>
      <c r="B820" s="38"/>
      <c r="C820" s="38"/>
      <c r="D820" s="38"/>
      <c r="E820" s="38"/>
      <c r="F820" s="38"/>
      <c r="G820" s="38"/>
      <c r="H820" s="38"/>
      <c r="I820" s="38"/>
      <c r="J820" s="38"/>
      <c r="K820" s="38"/>
      <c r="L820" s="38"/>
      <c r="M820" s="38"/>
      <c r="N820" s="38"/>
      <c r="O820" s="38"/>
      <c r="P820" s="38"/>
      <c r="Q820" s="38"/>
      <c r="R820" s="38"/>
      <c r="S820" s="38"/>
      <c r="T820" s="38"/>
      <c r="U820" s="38"/>
      <c r="V820" s="38"/>
      <c r="W820" s="38"/>
      <c r="X820" s="38"/>
      <c r="Y820" s="38"/>
      <c r="Z820" s="38"/>
    </row>
    <row r="821" spans="1:26" ht="12.75" customHeight="1">
      <c r="A821" s="38"/>
      <c r="B821" s="38"/>
      <c r="C821" s="38"/>
      <c r="D821" s="38"/>
      <c r="E821" s="38"/>
      <c r="F821" s="38"/>
      <c r="G821" s="38"/>
      <c r="H821" s="38"/>
      <c r="I821" s="38"/>
      <c r="J821" s="38"/>
      <c r="K821" s="38"/>
      <c r="L821" s="38"/>
      <c r="M821" s="38"/>
      <c r="N821" s="38"/>
      <c r="O821" s="38"/>
      <c r="P821" s="38"/>
      <c r="Q821" s="38"/>
      <c r="R821" s="38"/>
      <c r="S821" s="38"/>
      <c r="T821" s="38"/>
      <c r="U821" s="38"/>
      <c r="V821" s="38"/>
      <c r="W821" s="38"/>
      <c r="X821" s="38"/>
      <c r="Y821" s="38"/>
      <c r="Z821" s="38"/>
    </row>
    <row r="822" spans="1:26" ht="12.75" customHeight="1">
      <c r="A822" s="38"/>
      <c r="B822" s="38"/>
      <c r="C822" s="38"/>
      <c r="D822" s="38"/>
      <c r="E822" s="38"/>
      <c r="F822" s="38"/>
      <c r="G822" s="38"/>
      <c r="H822" s="38"/>
      <c r="I822" s="38"/>
      <c r="J822" s="38"/>
      <c r="K822" s="38"/>
      <c r="L822" s="38"/>
      <c r="M822" s="38"/>
      <c r="N822" s="38"/>
      <c r="O822" s="38"/>
      <c r="P822" s="38"/>
      <c r="Q822" s="38"/>
      <c r="R822" s="38"/>
      <c r="S822" s="38"/>
      <c r="T822" s="38"/>
      <c r="U822" s="38"/>
      <c r="V822" s="38"/>
      <c r="W822" s="38"/>
      <c r="X822" s="38"/>
      <c r="Y822" s="38"/>
      <c r="Z822" s="38"/>
    </row>
    <row r="823" spans="1:26" ht="12.75" customHeight="1">
      <c r="A823" s="38"/>
      <c r="B823" s="38"/>
      <c r="C823" s="38"/>
      <c r="D823" s="38"/>
      <c r="E823" s="38"/>
      <c r="F823" s="38"/>
      <c r="G823" s="38"/>
      <c r="H823" s="38"/>
      <c r="I823" s="38"/>
      <c r="J823" s="38"/>
      <c r="K823" s="38"/>
      <c r="L823" s="38"/>
      <c r="M823" s="38"/>
      <c r="N823" s="38"/>
      <c r="O823" s="38"/>
      <c r="P823" s="38"/>
      <c r="Q823" s="38"/>
      <c r="R823" s="38"/>
      <c r="S823" s="38"/>
      <c r="T823" s="38"/>
      <c r="U823" s="38"/>
      <c r="V823" s="38"/>
      <c r="W823" s="38"/>
      <c r="X823" s="38"/>
      <c r="Y823" s="38"/>
      <c r="Z823" s="38"/>
    </row>
    <row r="824" spans="1:26" ht="12.75" customHeight="1">
      <c r="A824" s="38"/>
      <c r="B824" s="38"/>
      <c r="C824" s="38"/>
      <c r="D824" s="38"/>
      <c r="E824" s="38"/>
      <c r="F824" s="38"/>
      <c r="G824" s="38"/>
      <c r="H824" s="38"/>
      <c r="I824" s="38"/>
      <c r="J824" s="38"/>
      <c r="K824" s="38"/>
      <c r="L824" s="38"/>
      <c r="M824" s="38"/>
      <c r="N824" s="38"/>
      <c r="O824" s="38"/>
      <c r="P824" s="38"/>
      <c r="Q824" s="38"/>
      <c r="R824" s="38"/>
      <c r="S824" s="38"/>
      <c r="T824" s="38"/>
      <c r="U824" s="38"/>
      <c r="V824" s="38"/>
      <c r="W824" s="38"/>
      <c r="X824" s="38"/>
      <c r="Y824" s="38"/>
      <c r="Z824" s="38"/>
    </row>
    <row r="825" spans="1:26" ht="12.75" customHeight="1">
      <c r="A825" s="38"/>
      <c r="B825" s="38"/>
      <c r="C825" s="38"/>
      <c r="D825" s="38"/>
      <c r="E825" s="38"/>
      <c r="F825" s="38"/>
      <c r="G825" s="38"/>
      <c r="H825" s="38"/>
      <c r="I825" s="38"/>
      <c r="J825" s="38"/>
      <c r="K825" s="38"/>
      <c r="L825" s="38"/>
      <c r="M825" s="38"/>
      <c r="N825" s="38"/>
      <c r="O825" s="38"/>
      <c r="P825" s="38"/>
      <c r="Q825" s="38"/>
      <c r="R825" s="38"/>
      <c r="S825" s="38"/>
      <c r="T825" s="38"/>
      <c r="U825" s="38"/>
      <c r="V825" s="38"/>
      <c r="W825" s="38"/>
      <c r="X825" s="38"/>
      <c r="Y825" s="38"/>
      <c r="Z825" s="38"/>
    </row>
    <row r="826" spans="1:26" ht="12.75" customHeight="1">
      <c r="A826" s="38"/>
      <c r="B826" s="38"/>
      <c r="C826" s="38"/>
      <c r="D826" s="38"/>
      <c r="E826" s="38"/>
      <c r="F826" s="38"/>
      <c r="G826" s="38"/>
      <c r="H826" s="38"/>
      <c r="I826" s="38"/>
      <c r="J826" s="38"/>
      <c r="K826" s="38"/>
      <c r="L826" s="38"/>
      <c r="M826" s="38"/>
      <c r="N826" s="38"/>
      <c r="O826" s="38"/>
      <c r="P826" s="38"/>
      <c r="Q826" s="38"/>
      <c r="R826" s="38"/>
      <c r="S826" s="38"/>
      <c r="T826" s="38"/>
      <c r="U826" s="38"/>
      <c r="V826" s="38"/>
      <c r="W826" s="38"/>
      <c r="X826" s="38"/>
      <c r="Y826" s="38"/>
      <c r="Z826" s="38"/>
    </row>
    <row r="827" spans="1:26" ht="12.75" customHeight="1">
      <c r="A827" s="38"/>
      <c r="B827" s="38"/>
      <c r="C827" s="38"/>
      <c r="D827" s="38"/>
      <c r="E827" s="38"/>
      <c r="F827" s="38"/>
      <c r="G827" s="38"/>
      <c r="H827" s="38"/>
      <c r="I827" s="38"/>
      <c r="J827" s="38"/>
      <c r="K827" s="38"/>
      <c r="L827" s="38"/>
      <c r="M827" s="38"/>
      <c r="N827" s="38"/>
      <c r="O827" s="38"/>
      <c r="P827" s="38"/>
      <c r="Q827" s="38"/>
      <c r="R827" s="38"/>
      <c r="S827" s="38"/>
      <c r="T827" s="38"/>
      <c r="U827" s="38"/>
      <c r="V827" s="38"/>
      <c r="W827" s="38"/>
      <c r="X827" s="38"/>
      <c r="Y827" s="38"/>
      <c r="Z827" s="38"/>
    </row>
    <row r="828" spans="1:26" ht="12.75" customHeight="1">
      <c r="A828" s="38"/>
      <c r="B828" s="38"/>
      <c r="C828" s="38"/>
      <c r="D828" s="38"/>
      <c r="E828" s="38"/>
      <c r="F828" s="38"/>
      <c r="G828" s="38"/>
      <c r="H828" s="38"/>
      <c r="I828" s="38"/>
      <c r="J828" s="38"/>
      <c r="K828" s="38"/>
      <c r="L828" s="38"/>
      <c r="M828" s="38"/>
      <c r="N828" s="38"/>
      <c r="O828" s="38"/>
      <c r="P828" s="38"/>
      <c r="Q828" s="38"/>
      <c r="R828" s="38"/>
      <c r="S828" s="38"/>
      <c r="T828" s="38"/>
      <c r="U828" s="38"/>
      <c r="V828" s="38"/>
      <c r="W828" s="38"/>
      <c r="X828" s="38"/>
      <c r="Y828" s="38"/>
      <c r="Z828" s="38"/>
    </row>
    <row r="829" spans="1:26" ht="12.75" customHeight="1">
      <c r="A829" s="38"/>
      <c r="B829" s="38"/>
      <c r="C829" s="38"/>
      <c r="D829" s="38"/>
      <c r="E829" s="38"/>
      <c r="F829" s="38"/>
      <c r="G829" s="38"/>
      <c r="H829" s="38"/>
      <c r="I829" s="38"/>
      <c r="J829" s="38"/>
      <c r="K829" s="38"/>
      <c r="L829" s="38"/>
      <c r="M829" s="38"/>
      <c r="N829" s="38"/>
      <c r="O829" s="38"/>
      <c r="P829" s="38"/>
      <c r="Q829" s="38"/>
      <c r="R829" s="38"/>
      <c r="S829" s="38"/>
      <c r="T829" s="38"/>
      <c r="U829" s="38"/>
      <c r="V829" s="38"/>
      <c r="W829" s="38"/>
      <c r="X829" s="38"/>
      <c r="Y829" s="38"/>
      <c r="Z829" s="38"/>
    </row>
    <row r="830" spans="1:26" ht="12.75" customHeight="1">
      <c r="A830" s="38"/>
      <c r="B830" s="38"/>
      <c r="C830" s="38"/>
      <c r="D830" s="38"/>
      <c r="E830" s="38"/>
      <c r="F830" s="38"/>
      <c r="G830" s="38"/>
      <c r="H830" s="38"/>
      <c r="I830" s="38"/>
      <c r="J830" s="38"/>
      <c r="K830" s="38"/>
      <c r="L830" s="38"/>
      <c r="M830" s="38"/>
      <c r="N830" s="38"/>
      <c r="O830" s="38"/>
      <c r="P830" s="38"/>
      <c r="Q830" s="38"/>
      <c r="R830" s="38"/>
      <c r="S830" s="38"/>
      <c r="T830" s="38"/>
      <c r="U830" s="38"/>
      <c r="V830" s="38"/>
      <c r="W830" s="38"/>
      <c r="X830" s="38"/>
      <c r="Y830" s="38"/>
      <c r="Z830" s="38"/>
    </row>
    <row r="831" spans="1:26" ht="12.75" customHeight="1">
      <c r="A831" s="38"/>
      <c r="B831" s="38"/>
      <c r="C831" s="38"/>
      <c r="D831" s="38"/>
      <c r="E831" s="38"/>
      <c r="F831" s="38"/>
      <c r="G831" s="38"/>
      <c r="H831" s="38"/>
      <c r="I831" s="38"/>
      <c r="J831" s="38"/>
      <c r="K831" s="38"/>
      <c r="L831" s="38"/>
      <c r="M831" s="38"/>
      <c r="N831" s="38"/>
      <c r="O831" s="38"/>
      <c r="P831" s="38"/>
      <c r="Q831" s="38"/>
      <c r="R831" s="38"/>
      <c r="S831" s="38"/>
      <c r="T831" s="38"/>
      <c r="U831" s="38"/>
      <c r="V831" s="38"/>
      <c r="W831" s="38"/>
      <c r="X831" s="38"/>
      <c r="Y831" s="38"/>
      <c r="Z831" s="38"/>
    </row>
    <row r="832" spans="1:26" ht="12.75" customHeight="1">
      <c r="A832" s="38"/>
      <c r="B832" s="38"/>
      <c r="C832" s="38"/>
      <c r="D832" s="38"/>
      <c r="E832" s="38"/>
      <c r="F832" s="38"/>
      <c r="G832" s="38"/>
      <c r="H832" s="38"/>
      <c r="I832" s="38"/>
      <c r="J832" s="38"/>
      <c r="K832" s="38"/>
      <c r="L832" s="38"/>
      <c r="M832" s="38"/>
      <c r="N832" s="38"/>
      <c r="O832" s="38"/>
      <c r="P832" s="38"/>
      <c r="Q832" s="38"/>
      <c r="R832" s="38"/>
      <c r="S832" s="38"/>
      <c r="T832" s="38"/>
      <c r="U832" s="38"/>
      <c r="V832" s="38"/>
      <c r="W832" s="38"/>
      <c r="X832" s="38"/>
      <c r="Y832" s="38"/>
      <c r="Z832" s="38"/>
    </row>
    <row r="833" spans="1:26" ht="12.75" customHeight="1">
      <c r="A833" s="38"/>
      <c r="B833" s="38"/>
      <c r="C833" s="38"/>
      <c r="D833" s="38"/>
      <c r="E833" s="38"/>
      <c r="F833" s="38"/>
      <c r="G833" s="38"/>
      <c r="H833" s="38"/>
      <c r="I833" s="38"/>
      <c r="J833" s="38"/>
      <c r="K833" s="38"/>
      <c r="L833" s="38"/>
      <c r="M833" s="38"/>
      <c r="N833" s="38"/>
      <c r="O833" s="38"/>
      <c r="P833" s="38"/>
      <c r="Q833" s="38"/>
      <c r="R833" s="38"/>
      <c r="S833" s="38"/>
      <c r="T833" s="38"/>
      <c r="U833" s="38"/>
      <c r="V833" s="38"/>
      <c r="W833" s="38"/>
      <c r="X833" s="38"/>
      <c r="Y833" s="38"/>
      <c r="Z833" s="38"/>
    </row>
    <row r="834" spans="1:26" ht="12.75" customHeight="1">
      <c r="A834" s="38"/>
      <c r="B834" s="38"/>
      <c r="C834" s="38"/>
      <c r="D834" s="38"/>
      <c r="E834" s="38"/>
      <c r="F834" s="38"/>
      <c r="G834" s="38"/>
      <c r="H834" s="38"/>
      <c r="I834" s="38"/>
      <c r="J834" s="38"/>
      <c r="K834" s="38"/>
      <c r="L834" s="38"/>
      <c r="M834" s="38"/>
      <c r="N834" s="38"/>
      <c r="O834" s="38"/>
      <c r="P834" s="38"/>
      <c r="Q834" s="38"/>
      <c r="R834" s="38"/>
      <c r="S834" s="38"/>
      <c r="T834" s="38"/>
      <c r="U834" s="38"/>
      <c r="V834" s="38"/>
      <c r="W834" s="38"/>
      <c r="X834" s="38"/>
      <c r="Y834" s="38"/>
      <c r="Z834" s="38"/>
    </row>
    <row r="835" spans="1:26" ht="12.75" customHeight="1">
      <c r="A835" s="38"/>
      <c r="B835" s="38"/>
      <c r="C835" s="38"/>
      <c r="D835" s="38"/>
      <c r="E835" s="38"/>
      <c r="F835" s="38"/>
      <c r="G835" s="38"/>
      <c r="H835" s="38"/>
      <c r="I835" s="38"/>
      <c r="J835" s="38"/>
      <c r="K835" s="38"/>
      <c r="L835" s="38"/>
      <c r="M835" s="38"/>
      <c r="N835" s="38"/>
      <c r="O835" s="38"/>
      <c r="P835" s="38"/>
      <c r="Q835" s="38"/>
      <c r="R835" s="38"/>
      <c r="S835" s="38"/>
      <c r="T835" s="38"/>
      <c r="U835" s="38"/>
      <c r="V835" s="38"/>
      <c r="W835" s="38"/>
      <c r="X835" s="38"/>
      <c r="Y835" s="38"/>
      <c r="Z835" s="38"/>
    </row>
    <row r="836" spans="1:26" ht="12.75" customHeight="1">
      <c r="A836" s="38"/>
      <c r="B836" s="38"/>
      <c r="C836" s="38"/>
      <c r="D836" s="38"/>
      <c r="E836" s="38"/>
      <c r="F836" s="38"/>
      <c r="G836" s="38"/>
      <c r="H836" s="38"/>
      <c r="I836" s="38"/>
      <c r="J836" s="38"/>
      <c r="K836" s="38"/>
      <c r="L836" s="38"/>
      <c r="M836" s="38"/>
      <c r="N836" s="38"/>
      <c r="O836" s="38"/>
      <c r="P836" s="38"/>
      <c r="Q836" s="38"/>
      <c r="R836" s="38"/>
      <c r="S836" s="38"/>
      <c r="T836" s="38"/>
      <c r="U836" s="38"/>
      <c r="V836" s="38"/>
      <c r="W836" s="38"/>
      <c r="X836" s="38"/>
      <c r="Y836" s="38"/>
      <c r="Z836" s="38"/>
    </row>
    <row r="837" spans="1:26" ht="12.75" customHeight="1">
      <c r="A837" s="38"/>
      <c r="B837" s="38"/>
      <c r="C837" s="38"/>
      <c r="D837" s="38"/>
      <c r="E837" s="38"/>
      <c r="F837" s="38"/>
      <c r="G837" s="38"/>
      <c r="H837" s="38"/>
      <c r="I837" s="38"/>
      <c r="J837" s="38"/>
      <c r="K837" s="38"/>
      <c r="L837" s="38"/>
      <c r="M837" s="38"/>
      <c r="N837" s="38"/>
      <c r="O837" s="38"/>
      <c r="P837" s="38"/>
      <c r="Q837" s="38"/>
      <c r="R837" s="38"/>
      <c r="S837" s="38"/>
      <c r="T837" s="38"/>
      <c r="U837" s="38"/>
      <c r="V837" s="38"/>
      <c r="W837" s="38"/>
      <c r="X837" s="38"/>
      <c r="Y837" s="38"/>
      <c r="Z837" s="38"/>
    </row>
    <row r="838" spans="1:26" ht="12.75" customHeight="1">
      <c r="A838" s="38"/>
      <c r="B838" s="38"/>
      <c r="C838" s="38"/>
      <c r="D838" s="38"/>
      <c r="E838" s="38"/>
      <c r="F838" s="38"/>
      <c r="G838" s="38"/>
      <c r="H838" s="38"/>
      <c r="I838" s="38"/>
      <c r="J838" s="38"/>
      <c r="K838" s="38"/>
      <c r="L838" s="38"/>
      <c r="M838" s="38"/>
      <c r="N838" s="38"/>
      <c r="O838" s="38"/>
      <c r="P838" s="38"/>
      <c r="Q838" s="38"/>
      <c r="R838" s="38"/>
      <c r="S838" s="38"/>
      <c r="T838" s="38"/>
      <c r="U838" s="38"/>
      <c r="V838" s="38"/>
      <c r="W838" s="38"/>
      <c r="X838" s="38"/>
      <c r="Y838" s="38"/>
      <c r="Z838" s="38"/>
    </row>
    <row r="839" spans="1:26" ht="12.75" customHeight="1">
      <c r="A839" s="38"/>
      <c r="B839" s="38"/>
      <c r="C839" s="38"/>
      <c r="D839" s="38"/>
      <c r="E839" s="38"/>
      <c r="F839" s="38"/>
      <c r="G839" s="38"/>
      <c r="H839" s="38"/>
      <c r="I839" s="38"/>
      <c r="J839" s="38"/>
      <c r="K839" s="38"/>
      <c r="L839" s="38"/>
      <c r="M839" s="38"/>
      <c r="N839" s="38"/>
      <c r="O839" s="38"/>
      <c r="P839" s="38"/>
      <c r="Q839" s="38"/>
      <c r="R839" s="38"/>
      <c r="S839" s="38"/>
      <c r="T839" s="38"/>
      <c r="U839" s="38"/>
      <c r="V839" s="38"/>
      <c r="W839" s="38"/>
      <c r="X839" s="38"/>
      <c r="Y839" s="38"/>
      <c r="Z839" s="38"/>
    </row>
    <row r="840" spans="1:26" ht="12.75" customHeight="1">
      <c r="A840" s="38"/>
      <c r="B840" s="38"/>
      <c r="C840" s="38"/>
      <c r="D840" s="38"/>
      <c r="E840" s="38"/>
      <c r="F840" s="38"/>
      <c r="G840" s="38"/>
      <c r="H840" s="38"/>
      <c r="I840" s="38"/>
      <c r="J840" s="38"/>
      <c r="K840" s="38"/>
      <c r="L840" s="38"/>
      <c r="M840" s="38"/>
      <c r="N840" s="38"/>
      <c r="O840" s="38"/>
      <c r="P840" s="38"/>
      <c r="Q840" s="38"/>
      <c r="R840" s="38"/>
      <c r="S840" s="38"/>
      <c r="T840" s="38"/>
      <c r="U840" s="38"/>
      <c r="V840" s="38"/>
      <c r="W840" s="38"/>
      <c r="X840" s="38"/>
      <c r="Y840" s="38"/>
      <c r="Z840" s="38"/>
    </row>
    <row r="841" spans="1:26" ht="12.75" customHeight="1">
      <c r="A841" s="38"/>
      <c r="B841" s="38"/>
      <c r="C841" s="38"/>
      <c r="D841" s="38"/>
      <c r="E841" s="38"/>
      <c r="F841" s="38"/>
      <c r="G841" s="38"/>
      <c r="H841" s="38"/>
      <c r="I841" s="38"/>
      <c r="J841" s="38"/>
      <c r="K841" s="38"/>
      <c r="L841" s="38"/>
      <c r="M841" s="38"/>
      <c r="N841" s="38"/>
      <c r="O841" s="38"/>
      <c r="P841" s="38"/>
      <c r="Q841" s="38"/>
      <c r="R841" s="38"/>
      <c r="S841" s="38"/>
      <c r="T841" s="38"/>
      <c r="U841" s="38"/>
      <c r="V841" s="38"/>
      <c r="W841" s="38"/>
      <c r="X841" s="38"/>
      <c r="Y841" s="38"/>
      <c r="Z841" s="38"/>
    </row>
    <row r="842" spans="1:26" ht="12.75" customHeight="1">
      <c r="A842" s="38"/>
      <c r="B842" s="38"/>
      <c r="C842" s="38"/>
      <c r="D842" s="38"/>
      <c r="E842" s="38"/>
      <c r="F842" s="38"/>
      <c r="G842" s="38"/>
      <c r="H842" s="38"/>
      <c r="I842" s="38"/>
      <c r="J842" s="38"/>
      <c r="K842" s="38"/>
      <c r="L842" s="38"/>
      <c r="M842" s="38"/>
      <c r="N842" s="38"/>
      <c r="O842" s="38"/>
      <c r="P842" s="38"/>
      <c r="Q842" s="38"/>
      <c r="R842" s="38"/>
      <c r="S842" s="38"/>
      <c r="T842" s="38"/>
      <c r="U842" s="38"/>
      <c r="V842" s="38"/>
      <c r="W842" s="38"/>
      <c r="X842" s="38"/>
      <c r="Y842" s="38"/>
      <c r="Z842" s="38"/>
    </row>
    <row r="843" spans="1:26" ht="12.75" customHeight="1">
      <c r="A843" s="38"/>
      <c r="B843" s="38"/>
      <c r="C843" s="38"/>
      <c r="D843" s="38"/>
      <c r="E843" s="38"/>
      <c r="F843" s="38"/>
      <c r="G843" s="38"/>
      <c r="H843" s="38"/>
      <c r="I843" s="38"/>
      <c r="J843" s="38"/>
      <c r="K843" s="38"/>
      <c r="L843" s="38"/>
      <c r="M843" s="38"/>
      <c r="N843" s="38"/>
      <c r="O843" s="38"/>
      <c r="P843" s="38"/>
      <c r="Q843" s="38"/>
      <c r="R843" s="38"/>
      <c r="S843" s="38"/>
      <c r="T843" s="38"/>
      <c r="U843" s="38"/>
      <c r="V843" s="38"/>
      <c r="W843" s="38"/>
      <c r="X843" s="38"/>
      <c r="Y843" s="38"/>
      <c r="Z843" s="38"/>
    </row>
    <row r="844" spans="1:26" ht="12.75" customHeight="1">
      <c r="A844" s="38"/>
      <c r="B844" s="38"/>
      <c r="C844" s="38"/>
      <c r="D844" s="38"/>
      <c r="E844" s="38"/>
      <c r="F844" s="38"/>
      <c r="G844" s="38"/>
      <c r="H844" s="38"/>
      <c r="I844" s="38"/>
      <c r="J844" s="38"/>
      <c r="K844" s="38"/>
      <c r="L844" s="38"/>
      <c r="M844" s="38"/>
      <c r="N844" s="38"/>
      <c r="O844" s="38"/>
      <c r="P844" s="38"/>
      <c r="Q844" s="38"/>
      <c r="R844" s="38"/>
      <c r="S844" s="38"/>
      <c r="T844" s="38"/>
      <c r="U844" s="38"/>
      <c r="V844" s="38"/>
      <c r="W844" s="38"/>
      <c r="X844" s="38"/>
      <c r="Y844" s="38"/>
      <c r="Z844" s="38"/>
    </row>
    <row r="845" spans="1:26" ht="12.75" customHeight="1">
      <c r="A845" s="38"/>
      <c r="B845" s="38"/>
      <c r="C845" s="38"/>
      <c r="D845" s="38"/>
      <c r="E845" s="38"/>
      <c r="F845" s="38"/>
      <c r="G845" s="38"/>
      <c r="H845" s="38"/>
      <c r="I845" s="38"/>
      <c r="J845" s="38"/>
      <c r="K845" s="38"/>
      <c r="L845" s="38"/>
      <c r="M845" s="38"/>
      <c r="N845" s="38"/>
      <c r="O845" s="38"/>
      <c r="P845" s="38"/>
      <c r="Q845" s="38"/>
      <c r="R845" s="38"/>
      <c r="S845" s="38"/>
      <c r="T845" s="38"/>
      <c r="U845" s="38"/>
      <c r="V845" s="38"/>
      <c r="W845" s="38"/>
      <c r="X845" s="38"/>
      <c r="Y845" s="38"/>
      <c r="Z845" s="38"/>
    </row>
    <row r="846" spans="1:26" ht="12.75" customHeight="1">
      <c r="A846" s="38"/>
      <c r="B846" s="38"/>
      <c r="C846" s="38"/>
      <c r="D846" s="38"/>
      <c r="E846" s="38"/>
      <c r="F846" s="38"/>
      <c r="G846" s="38"/>
      <c r="H846" s="38"/>
      <c r="I846" s="38"/>
      <c r="J846" s="38"/>
      <c r="K846" s="38"/>
      <c r="L846" s="38"/>
      <c r="M846" s="38"/>
      <c r="N846" s="38"/>
      <c r="O846" s="38"/>
      <c r="P846" s="38"/>
      <c r="Q846" s="38"/>
      <c r="R846" s="38"/>
      <c r="S846" s="38"/>
      <c r="T846" s="38"/>
      <c r="U846" s="38"/>
      <c r="V846" s="38"/>
      <c r="W846" s="38"/>
      <c r="X846" s="38"/>
      <c r="Y846" s="38"/>
      <c r="Z846" s="38"/>
    </row>
    <row r="847" spans="1:26" ht="12.75" customHeight="1">
      <c r="A847" s="38"/>
      <c r="B847" s="38"/>
      <c r="C847" s="38"/>
      <c r="D847" s="38"/>
      <c r="E847" s="38"/>
      <c r="F847" s="38"/>
      <c r="G847" s="38"/>
      <c r="H847" s="38"/>
      <c r="I847" s="38"/>
      <c r="J847" s="38"/>
      <c r="K847" s="38"/>
      <c r="L847" s="38"/>
      <c r="M847" s="38"/>
      <c r="N847" s="38"/>
      <c r="O847" s="38"/>
      <c r="P847" s="38"/>
      <c r="Q847" s="38"/>
      <c r="R847" s="38"/>
      <c r="S847" s="38"/>
      <c r="T847" s="38"/>
      <c r="U847" s="38"/>
      <c r="V847" s="38"/>
      <c r="W847" s="38"/>
      <c r="X847" s="38"/>
      <c r="Y847" s="38"/>
      <c r="Z847" s="38"/>
    </row>
    <row r="848" spans="1:26" ht="12.75" customHeight="1">
      <c r="A848" s="38"/>
      <c r="B848" s="38"/>
      <c r="C848" s="38"/>
      <c r="D848" s="38"/>
      <c r="E848" s="38"/>
      <c r="F848" s="38"/>
      <c r="G848" s="38"/>
      <c r="H848" s="38"/>
      <c r="I848" s="38"/>
      <c r="J848" s="38"/>
      <c r="K848" s="38"/>
      <c r="L848" s="38"/>
      <c r="M848" s="38"/>
      <c r="N848" s="38"/>
      <c r="O848" s="38"/>
      <c r="P848" s="38"/>
      <c r="Q848" s="38"/>
      <c r="R848" s="38"/>
      <c r="S848" s="38"/>
      <c r="T848" s="38"/>
      <c r="U848" s="38"/>
      <c r="V848" s="38"/>
      <c r="W848" s="38"/>
      <c r="X848" s="38"/>
      <c r="Y848" s="38"/>
      <c r="Z848" s="38"/>
    </row>
    <row r="849" spans="1:26" ht="12.75" customHeight="1">
      <c r="A849" s="38"/>
      <c r="B849" s="38"/>
      <c r="C849" s="38"/>
      <c r="D849" s="38"/>
      <c r="E849" s="38"/>
      <c r="F849" s="38"/>
      <c r="G849" s="38"/>
      <c r="H849" s="38"/>
      <c r="I849" s="38"/>
      <c r="J849" s="38"/>
      <c r="K849" s="38"/>
      <c r="L849" s="38"/>
      <c r="M849" s="38"/>
      <c r="N849" s="38"/>
      <c r="O849" s="38"/>
      <c r="P849" s="38"/>
      <c r="Q849" s="38"/>
      <c r="R849" s="38"/>
      <c r="S849" s="38"/>
      <c r="T849" s="38"/>
      <c r="U849" s="38"/>
      <c r="V849" s="38"/>
      <c r="W849" s="38"/>
      <c r="X849" s="38"/>
      <c r="Y849" s="38"/>
      <c r="Z849" s="38"/>
    </row>
    <row r="850" spans="1:26" ht="12.75" customHeight="1">
      <c r="A850" s="38"/>
      <c r="B850" s="38"/>
      <c r="C850" s="38"/>
      <c r="D850" s="38"/>
      <c r="E850" s="38"/>
      <c r="F850" s="38"/>
      <c r="G850" s="38"/>
      <c r="H850" s="38"/>
      <c r="I850" s="38"/>
      <c r="J850" s="38"/>
      <c r="K850" s="38"/>
      <c r="L850" s="38"/>
      <c r="M850" s="38"/>
      <c r="N850" s="38"/>
      <c r="O850" s="38"/>
      <c r="P850" s="38"/>
      <c r="Q850" s="38"/>
      <c r="R850" s="38"/>
      <c r="S850" s="38"/>
      <c r="T850" s="38"/>
      <c r="U850" s="38"/>
      <c r="V850" s="38"/>
      <c r="W850" s="38"/>
      <c r="X850" s="38"/>
      <c r="Y850" s="38"/>
      <c r="Z850" s="38"/>
    </row>
    <row r="851" spans="1:26" ht="12.75" customHeight="1">
      <c r="A851" s="38"/>
      <c r="B851" s="38"/>
      <c r="C851" s="38"/>
      <c r="D851" s="38"/>
      <c r="E851" s="38"/>
      <c r="F851" s="38"/>
      <c r="G851" s="38"/>
      <c r="H851" s="38"/>
      <c r="I851" s="38"/>
      <c r="J851" s="38"/>
      <c r="K851" s="38"/>
      <c r="L851" s="38"/>
      <c r="M851" s="38"/>
      <c r="N851" s="38"/>
      <c r="O851" s="38"/>
      <c r="P851" s="38"/>
      <c r="Q851" s="38"/>
      <c r="R851" s="38"/>
      <c r="S851" s="38"/>
      <c r="T851" s="38"/>
      <c r="U851" s="38"/>
      <c r="V851" s="38"/>
      <c r="W851" s="38"/>
      <c r="X851" s="38"/>
      <c r="Y851" s="38"/>
      <c r="Z851" s="38"/>
    </row>
    <row r="852" spans="1:26" ht="12.75" customHeight="1">
      <c r="A852" s="38"/>
      <c r="B852" s="38"/>
      <c r="C852" s="38"/>
      <c r="D852" s="38"/>
      <c r="E852" s="38"/>
      <c r="F852" s="38"/>
      <c r="G852" s="38"/>
      <c r="H852" s="38"/>
      <c r="I852" s="38"/>
      <c r="J852" s="38"/>
      <c r="K852" s="38"/>
      <c r="L852" s="38"/>
      <c r="M852" s="38"/>
      <c r="N852" s="38"/>
      <c r="O852" s="38"/>
      <c r="P852" s="38"/>
      <c r="Q852" s="38"/>
      <c r="R852" s="38"/>
      <c r="S852" s="38"/>
      <c r="T852" s="38"/>
      <c r="U852" s="38"/>
      <c r="V852" s="38"/>
      <c r="W852" s="38"/>
      <c r="X852" s="38"/>
      <c r="Y852" s="38"/>
      <c r="Z852" s="38"/>
    </row>
    <row r="853" spans="1:26" ht="12.75" customHeight="1">
      <c r="A853" s="38"/>
      <c r="B853" s="38"/>
      <c r="C853" s="38"/>
      <c r="D853" s="38"/>
      <c r="E853" s="38"/>
      <c r="F853" s="38"/>
      <c r="G853" s="38"/>
      <c r="H853" s="38"/>
      <c r="I853" s="38"/>
      <c r="J853" s="38"/>
      <c r="K853" s="38"/>
      <c r="L853" s="38"/>
      <c r="M853" s="38"/>
      <c r="N853" s="38"/>
      <c r="O853" s="38"/>
      <c r="P853" s="38"/>
      <c r="Q853" s="38"/>
      <c r="R853" s="38"/>
      <c r="S853" s="38"/>
      <c r="T853" s="38"/>
      <c r="U853" s="38"/>
      <c r="V853" s="38"/>
      <c r="W853" s="38"/>
      <c r="X853" s="38"/>
      <c r="Y853" s="38"/>
      <c r="Z853" s="38"/>
    </row>
    <row r="854" spans="1:26" ht="12.75" customHeight="1">
      <c r="A854" s="38"/>
      <c r="B854" s="38"/>
      <c r="C854" s="38"/>
      <c r="D854" s="38"/>
      <c r="E854" s="38"/>
      <c r="F854" s="38"/>
      <c r="G854" s="38"/>
      <c r="H854" s="38"/>
      <c r="I854" s="38"/>
      <c r="J854" s="38"/>
      <c r="K854" s="38"/>
      <c r="L854" s="38"/>
      <c r="M854" s="38"/>
      <c r="N854" s="38"/>
      <c r="O854" s="38"/>
      <c r="P854" s="38"/>
      <c r="Q854" s="38"/>
      <c r="R854" s="38"/>
      <c r="S854" s="38"/>
      <c r="T854" s="38"/>
      <c r="U854" s="38"/>
      <c r="V854" s="38"/>
      <c r="W854" s="38"/>
      <c r="X854" s="38"/>
      <c r="Y854" s="38"/>
      <c r="Z854" s="38"/>
    </row>
    <row r="855" spans="1:26" ht="12.75" customHeight="1">
      <c r="A855" s="38"/>
      <c r="B855" s="38"/>
      <c r="C855" s="38"/>
      <c r="D855" s="38"/>
      <c r="E855" s="38"/>
      <c r="F855" s="38"/>
      <c r="G855" s="38"/>
      <c r="H855" s="38"/>
      <c r="I855" s="38"/>
      <c r="J855" s="38"/>
      <c r="K855" s="38"/>
      <c r="L855" s="38"/>
      <c r="M855" s="38"/>
      <c r="N855" s="38"/>
      <c r="O855" s="38"/>
      <c r="P855" s="38"/>
      <c r="Q855" s="38"/>
      <c r="R855" s="38"/>
      <c r="S855" s="38"/>
      <c r="T855" s="38"/>
      <c r="U855" s="38"/>
      <c r="V855" s="38"/>
      <c r="W855" s="38"/>
      <c r="X855" s="38"/>
      <c r="Y855" s="38"/>
      <c r="Z855" s="38"/>
    </row>
    <row r="856" spans="1:26" ht="12.75" customHeight="1">
      <c r="A856" s="38"/>
      <c r="B856" s="38"/>
      <c r="C856" s="38"/>
      <c r="D856" s="38"/>
      <c r="E856" s="38"/>
      <c r="F856" s="38"/>
      <c r="G856" s="38"/>
      <c r="H856" s="38"/>
      <c r="I856" s="38"/>
      <c r="J856" s="38"/>
      <c r="K856" s="38"/>
      <c r="L856" s="38"/>
      <c r="M856" s="38"/>
      <c r="N856" s="38"/>
      <c r="O856" s="38"/>
      <c r="P856" s="38"/>
      <c r="Q856" s="38"/>
      <c r="R856" s="38"/>
      <c r="S856" s="38"/>
      <c r="T856" s="38"/>
      <c r="U856" s="38"/>
      <c r="V856" s="38"/>
      <c r="W856" s="38"/>
      <c r="X856" s="38"/>
      <c r="Y856" s="38"/>
      <c r="Z856" s="38"/>
    </row>
    <row r="857" spans="1:26" ht="12.75" customHeight="1">
      <c r="A857" s="38"/>
      <c r="B857" s="38"/>
      <c r="C857" s="38"/>
      <c r="D857" s="38"/>
      <c r="E857" s="38"/>
      <c r="F857" s="38"/>
      <c r="G857" s="38"/>
      <c r="H857" s="38"/>
      <c r="I857" s="38"/>
      <c r="J857" s="38"/>
      <c r="K857" s="38"/>
      <c r="L857" s="38"/>
      <c r="M857" s="38"/>
      <c r="N857" s="38"/>
      <c r="O857" s="38"/>
      <c r="P857" s="38"/>
      <c r="Q857" s="38"/>
      <c r="R857" s="38"/>
      <c r="S857" s="38"/>
      <c r="T857" s="38"/>
      <c r="U857" s="38"/>
      <c r="V857" s="38"/>
      <c r="W857" s="38"/>
      <c r="X857" s="38"/>
      <c r="Y857" s="38"/>
      <c r="Z857" s="38"/>
    </row>
    <row r="858" spans="1:26" ht="12.75" customHeight="1">
      <c r="A858" s="38"/>
      <c r="B858" s="38"/>
      <c r="C858" s="38"/>
      <c r="D858" s="38"/>
      <c r="E858" s="38"/>
      <c r="F858" s="38"/>
      <c r="G858" s="38"/>
      <c r="H858" s="38"/>
      <c r="I858" s="38"/>
      <c r="J858" s="38"/>
      <c r="K858" s="38"/>
      <c r="L858" s="38"/>
      <c r="M858" s="38"/>
      <c r="N858" s="38"/>
      <c r="O858" s="38"/>
      <c r="P858" s="38"/>
      <c r="Q858" s="38"/>
      <c r="R858" s="38"/>
      <c r="S858" s="38"/>
      <c r="T858" s="38"/>
      <c r="U858" s="38"/>
      <c r="V858" s="38"/>
      <c r="W858" s="38"/>
      <c r="X858" s="38"/>
      <c r="Y858" s="38"/>
      <c r="Z858" s="38"/>
    </row>
    <row r="859" spans="1:26" ht="12.75" customHeight="1">
      <c r="A859" s="38"/>
      <c r="B859" s="38"/>
      <c r="C859" s="38"/>
      <c r="D859" s="38"/>
      <c r="E859" s="38"/>
      <c r="F859" s="38"/>
      <c r="G859" s="38"/>
      <c r="H859" s="38"/>
      <c r="I859" s="38"/>
      <c r="J859" s="38"/>
      <c r="K859" s="38"/>
      <c r="L859" s="38"/>
      <c r="M859" s="38"/>
      <c r="N859" s="38"/>
      <c r="O859" s="38"/>
      <c r="P859" s="38"/>
      <c r="Q859" s="38"/>
      <c r="R859" s="38"/>
      <c r="S859" s="38"/>
      <c r="T859" s="38"/>
      <c r="U859" s="38"/>
      <c r="V859" s="38"/>
      <c r="W859" s="38"/>
      <c r="X859" s="38"/>
      <c r="Y859" s="38"/>
      <c r="Z859" s="38"/>
    </row>
    <row r="860" spans="1:26" ht="12.75" customHeight="1">
      <c r="A860" s="38"/>
      <c r="B860" s="38"/>
      <c r="C860" s="38"/>
      <c r="D860" s="38"/>
      <c r="E860" s="38"/>
      <c r="F860" s="38"/>
      <c r="G860" s="38"/>
      <c r="H860" s="38"/>
      <c r="I860" s="38"/>
      <c r="J860" s="38"/>
      <c r="K860" s="38"/>
      <c r="L860" s="38"/>
      <c r="M860" s="38"/>
      <c r="N860" s="38"/>
      <c r="O860" s="38"/>
      <c r="P860" s="38"/>
      <c r="Q860" s="38"/>
      <c r="R860" s="38"/>
      <c r="S860" s="38"/>
      <c r="T860" s="38"/>
      <c r="U860" s="38"/>
      <c r="V860" s="38"/>
      <c r="W860" s="38"/>
      <c r="X860" s="38"/>
      <c r="Y860" s="38"/>
      <c r="Z860" s="38"/>
    </row>
    <row r="861" spans="1:26" ht="12.75" customHeight="1">
      <c r="A861" s="38"/>
      <c r="B861" s="38"/>
      <c r="C861" s="38"/>
      <c r="D861" s="38"/>
      <c r="E861" s="38"/>
      <c r="F861" s="38"/>
      <c r="G861" s="38"/>
      <c r="H861" s="38"/>
      <c r="I861" s="38"/>
      <c r="J861" s="38"/>
      <c r="K861" s="38"/>
      <c r="L861" s="38"/>
      <c r="M861" s="38"/>
      <c r="N861" s="38"/>
      <c r="O861" s="38"/>
      <c r="P861" s="38"/>
      <c r="Q861" s="38"/>
      <c r="R861" s="38"/>
      <c r="S861" s="38"/>
      <c r="T861" s="38"/>
      <c r="U861" s="38"/>
      <c r="V861" s="38"/>
      <c r="W861" s="38"/>
      <c r="X861" s="38"/>
      <c r="Y861" s="38"/>
      <c r="Z861" s="38"/>
    </row>
    <row r="862" spans="1:26" ht="12.75" customHeight="1">
      <c r="A862" s="38"/>
      <c r="B862" s="38"/>
      <c r="C862" s="38"/>
      <c r="D862" s="38"/>
      <c r="E862" s="38"/>
      <c r="F862" s="38"/>
      <c r="G862" s="38"/>
      <c r="H862" s="38"/>
      <c r="I862" s="38"/>
      <c r="J862" s="38"/>
      <c r="K862" s="38"/>
      <c r="L862" s="38"/>
      <c r="M862" s="38"/>
      <c r="N862" s="38"/>
      <c r="O862" s="38"/>
      <c r="P862" s="38"/>
      <c r="Q862" s="38"/>
      <c r="R862" s="38"/>
      <c r="S862" s="38"/>
      <c r="T862" s="38"/>
      <c r="U862" s="38"/>
      <c r="V862" s="38"/>
      <c r="W862" s="38"/>
      <c r="X862" s="38"/>
      <c r="Y862" s="38"/>
      <c r="Z862" s="38"/>
    </row>
    <row r="863" spans="1:26" ht="12.75" customHeight="1">
      <c r="A863" s="38"/>
      <c r="B863" s="38"/>
      <c r="C863" s="38"/>
      <c r="D863" s="38"/>
      <c r="E863" s="38"/>
      <c r="F863" s="38"/>
      <c r="G863" s="38"/>
      <c r="H863" s="38"/>
      <c r="I863" s="38"/>
      <c r="J863" s="38"/>
      <c r="K863" s="38"/>
      <c r="L863" s="38"/>
      <c r="M863" s="38"/>
      <c r="N863" s="38"/>
      <c r="O863" s="38"/>
      <c r="P863" s="38"/>
      <c r="Q863" s="38"/>
      <c r="R863" s="38"/>
      <c r="S863" s="38"/>
      <c r="T863" s="38"/>
      <c r="U863" s="38"/>
      <c r="V863" s="38"/>
      <c r="W863" s="38"/>
      <c r="X863" s="38"/>
      <c r="Y863" s="38"/>
      <c r="Z863" s="38"/>
    </row>
    <row r="864" spans="1:26" ht="12.75" customHeight="1">
      <c r="A864" s="38"/>
      <c r="B864" s="38"/>
      <c r="C864" s="38"/>
      <c r="D864" s="38"/>
      <c r="E864" s="38"/>
      <c r="F864" s="38"/>
      <c r="G864" s="38"/>
      <c r="H864" s="38"/>
      <c r="I864" s="38"/>
      <c r="J864" s="38"/>
      <c r="K864" s="38"/>
      <c r="L864" s="38"/>
      <c r="M864" s="38"/>
      <c r="N864" s="38"/>
      <c r="O864" s="38"/>
      <c r="P864" s="38"/>
      <c r="Q864" s="38"/>
      <c r="R864" s="38"/>
      <c r="S864" s="38"/>
      <c r="T864" s="38"/>
      <c r="U864" s="38"/>
      <c r="V864" s="38"/>
      <c r="W864" s="38"/>
      <c r="X864" s="38"/>
      <c r="Y864" s="38"/>
      <c r="Z864" s="38"/>
    </row>
    <row r="865" spans="1:26" ht="12.75" customHeight="1">
      <c r="A865" s="38"/>
      <c r="B865" s="38"/>
      <c r="C865" s="38"/>
      <c r="D865" s="38"/>
      <c r="E865" s="38"/>
      <c r="F865" s="38"/>
      <c r="G865" s="38"/>
      <c r="H865" s="38"/>
      <c r="I865" s="38"/>
      <c r="J865" s="38"/>
      <c r="K865" s="38"/>
      <c r="L865" s="38"/>
      <c r="M865" s="38"/>
      <c r="N865" s="38"/>
      <c r="O865" s="38"/>
      <c r="P865" s="38"/>
      <c r="Q865" s="38"/>
      <c r="R865" s="38"/>
      <c r="S865" s="38"/>
      <c r="T865" s="38"/>
      <c r="U865" s="38"/>
      <c r="V865" s="38"/>
      <c r="W865" s="38"/>
      <c r="X865" s="38"/>
      <c r="Y865" s="38"/>
      <c r="Z865" s="38"/>
    </row>
    <row r="866" spans="1:26" ht="12.75" customHeight="1">
      <c r="A866" s="38"/>
      <c r="B866" s="38"/>
      <c r="C866" s="38"/>
      <c r="D866" s="38"/>
      <c r="E866" s="38"/>
      <c r="F866" s="38"/>
      <c r="G866" s="38"/>
      <c r="H866" s="38"/>
      <c r="I866" s="38"/>
      <c r="J866" s="38"/>
      <c r="K866" s="38"/>
      <c r="L866" s="38"/>
      <c r="M866" s="38"/>
      <c r="N866" s="38"/>
      <c r="O866" s="38"/>
      <c r="P866" s="38"/>
      <c r="Q866" s="38"/>
      <c r="R866" s="38"/>
      <c r="S866" s="38"/>
      <c r="T866" s="38"/>
      <c r="U866" s="38"/>
      <c r="V866" s="38"/>
      <c r="W866" s="38"/>
      <c r="X866" s="38"/>
      <c r="Y866" s="38"/>
      <c r="Z866" s="38"/>
    </row>
    <row r="867" spans="1:26" ht="12.75" customHeight="1">
      <c r="A867" s="38"/>
      <c r="B867" s="38"/>
      <c r="C867" s="38"/>
      <c r="D867" s="38"/>
      <c r="E867" s="38"/>
      <c r="F867" s="38"/>
      <c r="G867" s="38"/>
      <c r="H867" s="38"/>
      <c r="I867" s="38"/>
      <c r="J867" s="38"/>
      <c r="K867" s="38"/>
      <c r="L867" s="38"/>
      <c r="M867" s="38"/>
      <c r="N867" s="38"/>
      <c r="O867" s="38"/>
      <c r="P867" s="38"/>
      <c r="Q867" s="38"/>
      <c r="R867" s="38"/>
      <c r="S867" s="38"/>
      <c r="T867" s="38"/>
      <c r="U867" s="38"/>
      <c r="V867" s="38"/>
      <c r="W867" s="38"/>
      <c r="X867" s="38"/>
      <c r="Y867" s="38"/>
      <c r="Z867" s="38"/>
    </row>
    <row r="868" spans="1:26" ht="12.75" customHeight="1">
      <c r="A868" s="38"/>
      <c r="B868" s="38"/>
      <c r="C868" s="38"/>
      <c r="D868" s="38"/>
      <c r="E868" s="38"/>
      <c r="F868" s="38"/>
      <c r="G868" s="38"/>
      <c r="H868" s="38"/>
      <c r="I868" s="38"/>
      <c r="J868" s="38"/>
      <c r="K868" s="38"/>
      <c r="L868" s="38"/>
      <c r="M868" s="38"/>
      <c r="N868" s="38"/>
      <c r="O868" s="38"/>
      <c r="P868" s="38"/>
      <c r="Q868" s="38"/>
      <c r="R868" s="38"/>
      <c r="S868" s="38"/>
      <c r="T868" s="38"/>
      <c r="U868" s="38"/>
      <c r="V868" s="38"/>
      <c r="W868" s="38"/>
      <c r="X868" s="38"/>
      <c r="Y868" s="38"/>
      <c r="Z868" s="38"/>
    </row>
    <row r="869" spans="1:26" ht="12.75" customHeight="1">
      <c r="A869" s="38"/>
      <c r="B869" s="38"/>
      <c r="C869" s="38"/>
      <c r="D869" s="38"/>
      <c r="E869" s="38"/>
      <c r="F869" s="38"/>
      <c r="G869" s="38"/>
      <c r="H869" s="38"/>
      <c r="I869" s="38"/>
      <c r="J869" s="38"/>
      <c r="K869" s="38"/>
      <c r="L869" s="38"/>
      <c r="M869" s="38"/>
      <c r="N869" s="38"/>
      <c r="O869" s="38"/>
      <c r="P869" s="38"/>
      <c r="Q869" s="38"/>
      <c r="R869" s="38"/>
      <c r="S869" s="38"/>
      <c r="T869" s="38"/>
      <c r="U869" s="38"/>
      <c r="V869" s="38"/>
      <c r="W869" s="38"/>
      <c r="X869" s="38"/>
      <c r="Y869" s="38"/>
      <c r="Z869" s="38"/>
    </row>
    <row r="870" spans="1:26" ht="12.75" customHeight="1">
      <c r="A870" s="38"/>
      <c r="B870" s="38"/>
      <c r="C870" s="38"/>
      <c r="D870" s="38"/>
      <c r="E870" s="38"/>
      <c r="F870" s="38"/>
      <c r="G870" s="38"/>
      <c r="H870" s="38"/>
      <c r="I870" s="38"/>
      <c r="J870" s="38"/>
      <c r="K870" s="38"/>
      <c r="L870" s="38"/>
      <c r="M870" s="38"/>
      <c r="N870" s="38"/>
      <c r="O870" s="38"/>
      <c r="P870" s="38"/>
      <c r="Q870" s="38"/>
      <c r="R870" s="38"/>
      <c r="S870" s="38"/>
      <c r="T870" s="38"/>
      <c r="U870" s="38"/>
      <c r="V870" s="38"/>
      <c r="W870" s="38"/>
      <c r="X870" s="38"/>
      <c r="Y870" s="38"/>
      <c r="Z870" s="38"/>
    </row>
    <row r="871" spans="1:26" ht="12.75" customHeight="1">
      <c r="A871" s="38"/>
      <c r="B871" s="38"/>
      <c r="C871" s="38"/>
      <c r="D871" s="38"/>
      <c r="E871" s="38"/>
      <c r="F871" s="38"/>
      <c r="G871" s="38"/>
      <c r="H871" s="38"/>
      <c r="I871" s="38"/>
      <c r="J871" s="38"/>
      <c r="K871" s="38"/>
      <c r="L871" s="38"/>
      <c r="M871" s="38"/>
      <c r="N871" s="38"/>
      <c r="O871" s="38"/>
      <c r="P871" s="38"/>
      <c r="Q871" s="38"/>
      <c r="R871" s="38"/>
      <c r="S871" s="38"/>
      <c r="T871" s="38"/>
      <c r="U871" s="38"/>
      <c r="V871" s="38"/>
      <c r="W871" s="38"/>
      <c r="X871" s="38"/>
      <c r="Y871" s="38"/>
      <c r="Z871" s="38"/>
    </row>
    <row r="872" spans="1:26" ht="12.75" customHeight="1">
      <c r="A872" s="38"/>
      <c r="B872" s="38"/>
      <c r="C872" s="38"/>
      <c r="D872" s="38"/>
      <c r="E872" s="38"/>
      <c r="F872" s="38"/>
      <c r="G872" s="38"/>
      <c r="H872" s="38"/>
      <c r="I872" s="38"/>
      <c r="J872" s="38"/>
      <c r="K872" s="38"/>
      <c r="L872" s="38"/>
      <c r="M872" s="38"/>
      <c r="N872" s="38"/>
      <c r="O872" s="38"/>
      <c r="P872" s="38"/>
      <c r="Q872" s="38"/>
      <c r="R872" s="38"/>
      <c r="S872" s="38"/>
      <c r="T872" s="38"/>
      <c r="U872" s="38"/>
      <c r="V872" s="38"/>
      <c r="W872" s="38"/>
      <c r="X872" s="38"/>
      <c r="Y872" s="38"/>
      <c r="Z872" s="38"/>
    </row>
    <row r="873" spans="1:26" ht="12.75" customHeight="1">
      <c r="A873" s="38"/>
      <c r="B873" s="38"/>
      <c r="C873" s="38"/>
      <c r="D873" s="38"/>
      <c r="E873" s="38"/>
      <c r="F873" s="38"/>
      <c r="G873" s="38"/>
      <c r="H873" s="38"/>
      <c r="I873" s="38"/>
      <c r="J873" s="38"/>
      <c r="K873" s="38"/>
      <c r="L873" s="38"/>
      <c r="M873" s="38"/>
      <c r="N873" s="38"/>
      <c r="O873" s="38"/>
      <c r="P873" s="38"/>
      <c r="Q873" s="38"/>
      <c r="R873" s="38"/>
      <c r="S873" s="38"/>
      <c r="T873" s="38"/>
      <c r="U873" s="38"/>
      <c r="V873" s="38"/>
      <c r="W873" s="38"/>
      <c r="X873" s="38"/>
      <c r="Y873" s="38"/>
      <c r="Z873" s="38"/>
    </row>
    <row r="874" spans="1:26" ht="12.75" customHeight="1">
      <c r="A874" s="38"/>
      <c r="B874" s="38"/>
      <c r="C874" s="38"/>
      <c r="D874" s="38"/>
      <c r="E874" s="38"/>
      <c r="F874" s="38"/>
      <c r="G874" s="38"/>
      <c r="H874" s="38"/>
      <c r="I874" s="38"/>
      <c r="J874" s="38"/>
      <c r="K874" s="38"/>
      <c r="L874" s="38"/>
      <c r="M874" s="38"/>
      <c r="N874" s="38"/>
      <c r="O874" s="38"/>
      <c r="P874" s="38"/>
      <c r="Q874" s="38"/>
      <c r="R874" s="38"/>
      <c r="S874" s="38"/>
      <c r="T874" s="38"/>
      <c r="U874" s="38"/>
      <c r="V874" s="38"/>
      <c r="W874" s="38"/>
      <c r="X874" s="38"/>
      <c r="Y874" s="38"/>
      <c r="Z874" s="38"/>
    </row>
    <row r="875" spans="1:26" ht="12.75" customHeight="1">
      <c r="A875" s="38"/>
      <c r="B875" s="38"/>
      <c r="C875" s="38"/>
      <c r="D875" s="38"/>
      <c r="E875" s="38"/>
      <c r="F875" s="38"/>
      <c r="G875" s="38"/>
      <c r="H875" s="38"/>
      <c r="I875" s="38"/>
      <c r="J875" s="38"/>
      <c r="K875" s="38"/>
      <c r="L875" s="38"/>
      <c r="M875" s="38"/>
      <c r="N875" s="38"/>
      <c r="O875" s="38"/>
      <c r="P875" s="38"/>
      <c r="Q875" s="38"/>
      <c r="R875" s="38"/>
      <c r="S875" s="38"/>
      <c r="T875" s="38"/>
      <c r="U875" s="38"/>
      <c r="V875" s="38"/>
      <c r="W875" s="38"/>
      <c r="X875" s="38"/>
      <c r="Y875" s="38"/>
      <c r="Z875" s="38"/>
    </row>
    <row r="876" spans="1:26" ht="12.75" customHeight="1">
      <c r="A876" s="38"/>
      <c r="B876" s="38"/>
      <c r="C876" s="38"/>
      <c r="D876" s="38"/>
      <c r="E876" s="38"/>
      <c r="F876" s="38"/>
      <c r="G876" s="38"/>
      <c r="H876" s="38"/>
      <c r="I876" s="38"/>
      <c r="J876" s="38"/>
      <c r="K876" s="38"/>
      <c r="L876" s="38"/>
      <c r="M876" s="38"/>
      <c r="N876" s="38"/>
      <c r="O876" s="38"/>
      <c r="P876" s="38"/>
      <c r="Q876" s="38"/>
      <c r="R876" s="38"/>
      <c r="S876" s="38"/>
      <c r="T876" s="38"/>
      <c r="U876" s="38"/>
      <c r="V876" s="38"/>
      <c r="W876" s="38"/>
      <c r="X876" s="38"/>
      <c r="Y876" s="38"/>
      <c r="Z876" s="38"/>
    </row>
    <row r="877" spans="1:26" ht="12.75" customHeight="1">
      <c r="A877" s="38"/>
      <c r="B877" s="38"/>
      <c r="C877" s="38"/>
      <c r="D877" s="38"/>
      <c r="E877" s="38"/>
      <c r="F877" s="38"/>
      <c r="G877" s="38"/>
      <c r="H877" s="38"/>
      <c r="I877" s="38"/>
      <c r="J877" s="38"/>
      <c r="K877" s="38"/>
      <c r="L877" s="38"/>
      <c r="M877" s="38"/>
      <c r="N877" s="38"/>
      <c r="O877" s="38"/>
      <c r="P877" s="38"/>
      <c r="Q877" s="38"/>
      <c r="R877" s="38"/>
      <c r="S877" s="38"/>
      <c r="T877" s="38"/>
      <c r="U877" s="38"/>
      <c r="V877" s="38"/>
      <c r="W877" s="38"/>
      <c r="X877" s="38"/>
      <c r="Y877" s="38"/>
      <c r="Z877" s="38"/>
    </row>
    <row r="878" spans="1:26" ht="12.75" customHeight="1">
      <c r="A878" s="38"/>
      <c r="B878" s="38"/>
      <c r="C878" s="38"/>
      <c r="D878" s="38"/>
      <c r="E878" s="38"/>
      <c r="F878" s="38"/>
      <c r="G878" s="38"/>
      <c r="H878" s="38"/>
      <c r="I878" s="38"/>
      <c r="J878" s="38"/>
      <c r="K878" s="38"/>
      <c r="L878" s="38"/>
      <c r="M878" s="38"/>
      <c r="N878" s="38"/>
      <c r="O878" s="38"/>
      <c r="P878" s="38"/>
      <c r="Q878" s="38"/>
      <c r="R878" s="38"/>
      <c r="S878" s="38"/>
      <c r="T878" s="38"/>
      <c r="U878" s="38"/>
      <c r="V878" s="38"/>
      <c r="W878" s="38"/>
      <c r="X878" s="38"/>
      <c r="Y878" s="38"/>
      <c r="Z878" s="38"/>
    </row>
    <row r="879" spans="1:26" ht="12.75" customHeight="1">
      <c r="A879" s="38"/>
      <c r="B879" s="38"/>
      <c r="C879" s="38"/>
      <c r="D879" s="38"/>
      <c r="E879" s="38"/>
      <c r="F879" s="38"/>
      <c r="G879" s="38"/>
      <c r="H879" s="38"/>
      <c r="I879" s="38"/>
      <c r="J879" s="38"/>
      <c r="K879" s="38"/>
      <c r="L879" s="38"/>
      <c r="M879" s="38"/>
      <c r="N879" s="38"/>
      <c r="O879" s="38"/>
      <c r="P879" s="38"/>
      <c r="Q879" s="38"/>
      <c r="R879" s="38"/>
      <c r="S879" s="38"/>
      <c r="T879" s="38"/>
      <c r="U879" s="38"/>
      <c r="V879" s="38"/>
      <c r="W879" s="38"/>
      <c r="X879" s="38"/>
      <c r="Y879" s="38"/>
      <c r="Z879" s="38"/>
    </row>
    <row r="880" spans="1:26" ht="12.75" customHeight="1">
      <c r="A880" s="38"/>
      <c r="B880" s="38"/>
      <c r="C880" s="38"/>
      <c r="D880" s="38"/>
      <c r="E880" s="38"/>
      <c r="F880" s="38"/>
      <c r="G880" s="38"/>
      <c r="H880" s="38"/>
      <c r="I880" s="38"/>
      <c r="J880" s="38"/>
      <c r="K880" s="38"/>
      <c r="L880" s="38"/>
      <c r="M880" s="38"/>
      <c r="N880" s="38"/>
      <c r="O880" s="38"/>
      <c r="P880" s="38"/>
      <c r="Q880" s="38"/>
      <c r="R880" s="38"/>
      <c r="S880" s="38"/>
      <c r="T880" s="38"/>
      <c r="U880" s="38"/>
      <c r="V880" s="38"/>
      <c r="W880" s="38"/>
      <c r="X880" s="38"/>
      <c r="Y880" s="38"/>
      <c r="Z880" s="38"/>
    </row>
    <row r="881" spans="1:26" ht="12.75" customHeight="1">
      <c r="A881" s="38"/>
      <c r="B881" s="38"/>
      <c r="C881" s="38"/>
      <c r="D881" s="38"/>
      <c r="E881" s="38"/>
      <c r="F881" s="38"/>
      <c r="G881" s="38"/>
      <c r="H881" s="38"/>
      <c r="I881" s="38"/>
      <c r="J881" s="38"/>
      <c r="K881" s="38"/>
      <c r="L881" s="38"/>
      <c r="M881" s="38"/>
      <c r="N881" s="38"/>
      <c r="O881" s="38"/>
      <c r="P881" s="38"/>
      <c r="Q881" s="38"/>
      <c r="R881" s="38"/>
      <c r="S881" s="38"/>
      <c r="T881" s="38"/>
      <c r="U881" s="38"/>
      <c r="V881" s="38"/>
      <c r="W881" s="38"/>
      <c r="X881" s="38"/>
      <c r="Y881" s="38"/>
      <c r="Z881" s="38"/>
    </row>
    <row r="882" spans="1:26" ht="12.75" customHeight="1">
      <c r="A882" s="38"/>
      <c r="B882" s="38"/>
      <c r="C882" s="38"/>
      <c r="D882" s="38"/>
      <c r="E882" s="38"/>
      <c r="F882" s="38"/>
      <c r="G882" s="38"/>
      <c r="H882" s="38"/>
      <c r="I882" s="38"/>
      <c r="J882" s="38"/>
      <c r="K882" s="38"/>
      <c r="L882" s="38"/>
      <c r="M882" s="38"/>
      <c r="N882" s="38"/>
      <c r="O882" s="38"/>
      <c r="P882" s="38"/>
      <c r="Q882" s="38"/>
      <c r="R882" s="38"/>
      <c r="S882" s="38"/>
      <c r="T882" s="38"/>
      <c r="U882" s="38"/>
      <c r="V882" s="38"/>
      <c r="W882" s="38"/>
      <c r="X882" s="38"/>
      <c r="Y882" s="38"/>
      <c r="Z882" s="38"/>
    </row>
    <row r="883" spans="1:26" ht="12.75" customHeight="1">
      <c r="A883" s="38"/>
      <c r="B883" s="38"/>
      <c r="C883" s="38"/>
      <c r="D883" s="38"/>
      <c r="E883" s="38"/>
      <c r="F883" s="38"/>
      <c r="G883" s="38"/>
      <c r="H883" s="38"/>
      <c r="I883" s="38"/>
      <c r="J883" s="38"/>
      <c r="K883" s="38"/>
      <c r="L883" s="38"/>
      <c r="M883" s="38"/>
      <c r="N883" s="38"/>
      <c r="O883" s="38"/>
      <c r="P883" s="38"/>
      <c r="Q883" s="38"/>
      <c r="R883" s="38"/>
      <c r="S883" s="38"/>
      <c r="T883" s="38"/>
      <c r="U883" s="38"/>
      <c r="V883" s="38"/>
      <c r="W883" s="38"/>
      <c r="X883" s="38"/>
      <c r="Y883" s="38"/>
      <c r="Z883" s="38"/>
    </row>
    <row r="884" spans="1:26" ht="12.75" customHeight="1">
      <c r="A884" s="38"/>
      <c r="B884" s="38"/>
      <c r="C884" s="38"/>
      <c r="D884" s="38"/>
      <c r="E884" s="38"/>
      <c r="F884" s="38"/>
      <c r="G884" s="38"/>
      <c r="H884" s="38"/>
      <c r="I884" s="38"/>
      <c r="J884" s="38"/>
      <c r="K884" s="38"/>
      <c r="L884" s="38"/>
      <c r="M884" s="38"/>
      <c r="N884" s="38"/>
      <c r="O884" s="38"/>
      <c r="P884" s="38"/>
      <c r="Q884" s="38"/>
      <c r="R884" s="38"/>
      <c r="S884" s="38"/>
      <c r="T884" s="38"/>
      <c r="U884" s="38"/>
      <c r="V884" s="38"/>
      <c r="W884" s="38"/>
      <c r="X884" s="38"/>
      <c r="Y884" s="38"/>
      <c r="Z884" s="38"/>
    </row>
    <row r="885" spans="1:26" ht="12.75" customHeight="1">
      <c r="A885" s="38"/>
      <c r="B885" s="38"/>
      <c r="C885" s="38"/>
      <c r="D885" s="38"/>
      <c r="E885" s="38"/>
      <c r="F885" s="38"/>
      <c r="G885" s="38"/>
      <c r="H885" s="38"/>
      <c r="I885" s="38"/>
      <c r="J885" s="38"/>
      <c r="K885" s="38"/>
      <c r="L885" s="38"/>
      <c r="M885" s="38"/>
      <c r="N885" s="38"/>
      <c r="O885" s="38"/>
      <c r="P885" s="38"/>
      <c r="Q885" s="38"/>
      <c r="R885" s="38"/>
      <c r="S885" s="38"/>
      <c r="T885" s="38"/>
      <c r="U885" s="38"/>
      <c r="V885" s="38"/>
      <c r="W885" s="38"/>
      <c r="X885" s="38"/>
      <c r="Y885" s="38"/>
      <c r="Z885" s="38"/>
    </row>
    <row r="886" spans="1:26" ht="12.75" customHeight="1">
      <c r="A886" s="38"/>
      <c r="B886" s="38"/>
      <c r="C886" s="38"/>
      <c r="D886" s="38"/>
      <c r="E886" s="38"/>
      <c r="F886" s="38"/>
      <c r="G886" s="38"/>
      <c r="H886" s="38"/>
      <c r="I886" s="38"/>
      <c r="J886" s="38"/>
      <c r="K886" s="38"/>
      <c r="L886" s="38"/>
      <c r="M886" s="38"/>
      <c r="N886" s="38"/>
      <c r="O886" s="38"/>
      <c r="P886" s="38"/>
      <c r="Q886" s="38"/>
      <c r="R886" s="38"/>
      <c r="S886" s="38"/>
      <c r="T886" s="38"/>
      <c r="U886" s="38"/>
      <c r="V886" s="38"/>
      <c r="W886" s="38"/>
      <c r="X886" s="38"/>
      <c r="Y886" s="38"/>
      <c r="Z886" s="38"/>
    </row>
    <row r="887" spans="1:26" ht="12.75" customHeight="1">
      <c r="A887" s="38"/>
      <c r="B887" s="38"/>
      <c r="C887" s="38"/>
      <c r="D887" s="38"/>
      <c r="E887" s="38"/>
      <c r="F887" s="38"/>
      <c r="G887" s="38"/>
      <c r="H887" s="38"/>
      <c r="I887" s="38"/>
      <c r="J887" s="38"/>
      <c r="K887" s="38"/>
      <c r="L887" s="38"/>
      <c r="M887" s="38"/>
      <c r="N887" s="38"/>
      <c r="O887" s="38"/>
      <c r="P887" s="38"/>
      <c r="Q887" s="38"/>
      <c r="R887" s="38"/>
      <c r="S887" s="38"/>
      <c r="T887" s="38"/>
      <c r="U887" s="38"/>
      <c r="V887" s="38"/>
      <c r="W887" s="38"/>
      <c r="X887" s="38"/>
      <c r="Y887" s="38"/>
      <c r="Z887" s="38"/>
    </row>
    <row r="888" spans="1:26" ht="12.75" customHeight="1">
      <c r="A888" s="38"/>
      <c r="B888" s="38"/>
      <c r="C888" s="38"/>
      <c r="D888" s="38"/>
      <c r="E888" s="38"/>
      <c r="F888" s="38"/>
      <c r="G888" s="38"/>
      <c r="H888" s="38"/>
      <c r="I888" s="38"/>
      <c r="J888" s="38"/>
      <c r="K888" s="38"/>
      <c r="L888" s="38"/>
      <c r="M888" s="38"/>
      <c r="N888" s="38"/>
      <c r="O888" s="38"/>
      <c r="P888" s="38"/>
      <c r="Q888" s="38"/>
      <c r="R888" s="38"/>
      <c r="S888" s="38"/>
      <c r="T888" s="38"/>
      <c r="U888" s="38"/>
      <c r="V888" s="38"/>
      <c r="W888" s="38"/>
      <c r="X888" s="38"/>
      <c r="Y888" s="38"/>
      <c r="Z888" s="38"/>
    </row>
    <row r="889" spans="1:26" ht="12.75" customHeight="1">
      <c r="A889" s="38"/>
      <c r="B889" s="38"/>
      <c r="C889" s="38"/>
      <c r="D889" s="38"/>
      <c r="E889" s="38"/>
      <c r="F889" s="38"/>
      <c r="G889" s="38"/>
      <c r="H889" s="38"/>
      <c r="I889" s="38"/>
      <c r="J889" s="38"/>
      <c r="K889" s="38"/>
      <c r="L889" s="38"/>
      <c r="M889" s="38"/>
      <c r="N889" s="38"/>
      <c r="O889" s="38"/>
      <c r="P889" s="38"/>
      <c r="Q889" s="38"/>
      <c r="R889" s="38"/>
      <c r="S889" s="38"/>
      <c r="T889" s="38"/>
      <c r="U889" s="38"/>
      <c r="V889" s="38"/>
      <c r="W889" s="38"/>
      <c r="X889" s="38"/>
      <c r="Y889" s="38"/>
      <c r="Z889" s="38"/>
    </row>
    <row r="890" spans="1:26" ht="12.75" customHeight="1">
      <c r="A890" s="38"/>
      <c r="B890" s="38"/>
      <c r="C890" s="38"/>
      <c r="D890" s="38"/>
      <c r="E890" s="38"/>
      <c r="F890" s="38"/>
      <c r="G890" s="38"/>
      <c r="H890" s="38"/>
      <c r="I890" s="38"/>
      <c r="J890" s="38"/>
      <c r="K890" s="38"/>
      <c r="L890" s="38"/>
      <c r="M890" s="38"/>
      <c r="N890" s="38"/>
      <c r="O890" s="38"/>
      <c r="P890" s="38"/>
      <c r="Q890" s="38"/>
      <c r="R890" s="38"/>
      <c r="S890" s="38"/>
      <c r="T890" s="38"/>
      <c r="U890" s="38"/>
      <c r="V890" s="38"/>
      <c r="W890" s="38"/>
      <c r="X890" s="38"/>
      <c r="Y890" s="38"/>
      <c r="Z890" s="38"/>
    </row>
    <row r="891" spans="1:26" ht="12.75" customHeight="1">
      <c r="A891" s="38"/>
      <c r="B891" s="38"/>
      <c r="C891" s="38"/>
      <c r="D891" s="38"/>
      <c r="E891" s="38"/>
      <c r="F891" s="38"/>
      <c r="G891" s="38"/>
      <c r="H891" s="38"/>
      <c r="I891" s="38"/>
      <c r="J891" s="38"/>
      <c r="K891" s="38"/>
      <c r="L891" s="38"/>
      <c r="M891" s="38"/>
      <c r="N891" s="38"/>
      <c r="O891" s="38"/>
      <c r="P891" s="38"/>
      <c r="Q891" s="38"/>
      <c r="R891" s="38"/>
      <c r="S891" s="38"/>
      <c r="T891" s="38"/>
      <c r="U891" s="38"/>
      <c r="V891" s="38"/>
      <c r="W891" s="38"/>
      <c r="X891" s="38"/>
      <c r="Y891" s="38"/>
      <c r="Z891" s="38"/>
    </row>
    <row r="892" spans="1:26" ht="12.75" customHeight="1">
      <c r="A892" s="38"/>
      <c r="B892" s="38"/>
      <c r="C892" s="38"/>
      <c r="D892" s="38"/>
      <c r="E892" s="38"/>
      <c r="F892" s="38"/>
      <c r="G892" s="38"/>
      <c r="H892" s="38"/>
      <c r="I892" s="38"/>
      <c r="J892" s="38"/>
      <c r="K892" s="38"/>
      <c r="L892" s="38"/>
      <c r="M892" s="38"/>
      <c r="N892" s="38"/>
      <c r="O892" s="38"/>
      <c r="P892" s="38"/>
      <c r="Q892" s="38"/>
      <c r="R892" s="38"/>
      <c r="S892" s="38"/>
      <c r="T892" s="38"/>
      <c r="U892" s="38"/>
      <c r="V892" s="38"/>
      <c r="W892" s="38"/>
      <c r="X892" s="38"/>
      <c r="Y892" s="38"/>
      <c r="Z892" s="38"/>
    </row>
    <row r="893" spans="1:26" ht="12.75" customHeight="1">
      <c r="A893" s="38"/>
      <c r="B893" s="38"/>
      <c r="C893" s="38"/>
      <c r="D893" s="38"/>
      <c r="E893" s="38"/>
      <c r="F893" s="38"/>
      <c r="G893" s="38"/>
      <c r="H893" s="38"/>
      <c r="I893" s="38"/>
      <c r="J893" s="38"/>
      <c r="K893" s="38"/>
      <c r="L893" s="38"/>
      <c r="M893" s="38"/>
      <c r="N893" s="38"/>
      <c r="O893" s="38"/>
      <c r="P893" s="38"/>
      <c r="Q893" s="38"/>
      <c r="R893" s="38"/>
      <c r="S893" s="38"/>
      <c r="T893" s="38"/>
      <c r="U893" s="38"/>
      <c r="V893" s="38"/>
      <c r="W893" s="38"/>
      <c r="X893" s="38"/>
      <c r="Y893" s="38"/>
      <c r="Z893" s="38"/>
    </row>
    <row r="894" spans="1:26" ht="12.75" customHeight="1">
      <c r="A894" s="38"/>
      <c r="B894" s="38"/>
      <c r="C894" s="38"/>
      <c r="D894" s="38"/>
      <c r="E894" s="38"/>
      <c r="F894" s="38"/>
      <c r="G894" s="38"/>
      <c r="H894" s="38"/>
      <c r="I894" s="38"/>
      <c r="J894" s="38"/>
      <c r="K894" s="38"/>
      <c r="L894" s="38"/>
      <c r="M894" s="38"/>
      <c r="N894" s="38"/>
      <c r="O894" s="38"/>
      <c r="P894" s="38"/>
      <c r="Q894" s="38"/>
      <c r="R894" s="38"/>
      <c r="S894" s="38"/>
      <c r="T894" s="38"/>
      <c r="U894" s="38"/>
      <c r="V894" s="38"/>
      <c r="W894" s="38"/>
      <c r="X894" s="38"/>
      <c r="Y894" s="38"/>
      <c r="Z894" s="38"/>
    </row>
    <row r="895" spans="1:26" ht="12.75" customHeight="1">
      <c r="A895" s="38"/>
      <c r="B895" s="38"/>
      <c r="C895" s="38"/>
      <c r="D895" s="38"/>
      <c r="E895" s="38"/>
      <c r="F895" s="38"/>
      <c r="G895" s="38"/>
      <c r="H895" s="38"/>
      <c r="I895" s="38"/>
      <c r="J895" s="38"/>
      <c r="K895" s="38"/>
      <c r="L895" s="38"/>
      <c r="M895" s="38"/>
      <c r="N895" s="38"/>
      <c r="O895" s="38"/>
      <c r="P895" s="38"/>
      <c r="Q895" s="38"/>
      <c r="R895" s="38"/>
      <c r="S895" s="38"/>
      <c r="T895" s="38"/>
      <c r="U895" s="38"/>
      <c r="V895" s="38"/>
      <c r="W895" s="38"/>
      <c r="X895" s="38"/>
      <c r="Y895" s="38"/>
      <c r="Z895" s="38"/>
    </row>
    <row r="896" spans="1:26" ht="12.75" customHeight="1">
      <c r="A896" s="38"/>
      <c r="B896" s="38"/>
      <c r="C896" s="38"/>
      <c r="D896" s="38"/>
      <c r="E896" s="38"/>
      <c r="F896" s="38"/>
      <c r="G896" s="38"/>
      <c r="H896" s="38"/>
      <c r="I896" s="38"/>
      <c r="J896" s="38"/>
      <c r="K896" s="38"/>
      <c r="L896" s="38"/>
      <c r="M896" s="38"/>
      <c r="N896" s="38"/>
      <c r="O896" s="38"/>
      <c r="P896" s="38"/>
      <c r="Q896" s="38"/>
      <c r="R896" s="38"/>
      <c r="S896" s="38"/>
      <c r="T896" s="38"/>
      <c r="U896" s="38"/>
      <c r="V896" s="38"/>
      <c r="W896" s="38"/>
      <c r="X896" s="38"/>
      <c r="Y896" s="38"/>
      <c r="Z896" s="38"/>
    </row>
    <row r="897" spans="1:26" ht="12.75" customHeight="1">
      <c r="A897" s="38"/>
      <c r="B897" s="38"/>
      <c r="C897" s="38"/>
      <c r="D897" s="38"/>
      <c r="E897" s="38"/>
      <c r="F897" s="38"/>
      <c r="G897" s="38"/>
      <c r="H897" s="38"/>
      <c r="I897" s="38"/>
      <c r="J897" s="38"/>
      <c r="K897" s="38"/>
      <c r="L897" s="38"/>
      <c r="M897" s="38"/>
      <c r="N897" s="38"/>
      <c r="O897" s="38"/>
      <c r="P897" s="38"/>
      <c r="Q897" s="38"/>
      <c r="R897" s="38"/>
      <c r="S897" s="38"/>
      <c r="T897" s="38"/>
      <c r="U897" s="38"/>
      <c r="V897" s="38"/>
      <c r="W897" s="38"/>
      <c r="X897" s="38"/>
      <c r="Y897" s="38"/>
      <c r="Z897" s="38"/>
    </row>
    <row r="898" spans="1:26" ht="12.75" customHeight="1">
      <c r="A898" s="38"/>
      <c r="B898" s="38"/>
      <c r="C898" s="38"/>
      <c r="D898" s="38"/>
      <c r="E898" s="38"/>
      <c r="F898" s="38"/>
      <c r="G898" s="38"/>
      <c r="H898" s="38"/>
      <c r="I898" s="38"/>
      <c r="J898" s="38"/>
      <c r="K898" s="38"/>
      <c r="L898" s="38"/>
      <c r="M898" s="38"/>
      <c r="N898" s="38"/>
      <c r="O898" s="38"/>
      <c r="P898" s="38"/>
      <c r="Q898" s="38"/>
      <c r="R898" s="38"/>
      <c r="S898" s="38"/>
      <c r="T898" s="38"/>
      <c r="U898" s="38"/>
      <c r="V898" s="38"/>
      <c r="W898" s="38"/>
      <c r="X898" s="38"/>
      <c r="Y898" s="38"/>
      <c r="Z898" s="38"/>
    </row>
    <row r="899" spans="1:26" ht="12.75" customHeight="1">
      <c r="A899" s="38"/>
      <c r="B899" s="38"/>
      <c r="C899" s="38"/>
      <c r="D899" s="38"/>
      <c r="E899" s="38"/>
      <c r="F899" s="38"/>
      <c r="G899" s="38"/>
      <c r="H899" s="38"/>
      <c r="I899" s="38"/>
      <c r="J899" s="38"/>
      <c r="K899" s="38"/>
      <c r="L899" s="38"/>
      <c r="M899" s="38"/>
      <c r="N899" s="38"/>
      <c r="O899" s="38"/>
      <c r="P899" s="38"/>
      <c r="Q899" s="38"/>
      <c r="R899" s="38"/>
      <c r="S899" s="38"/>
      <c r="T899" s="38"/>
      <c r="U899" s="38"/>
      <c r="V899" s="38"/>
      <c r="W899" s="38"/>
      <c r="X899" s="38"/>
      <c r="Y899" s="38"/>
      <c r="Z899" s="38"/>
    </row>
    <row r="900" spans="1:26" ht="12.75" customHeight="1">
      <c r="A900" s="38"/>
      <c r="B900" s="38"/>
      <c r="C900" s="38"/>
      <c r="D900" s="38"/>
      <c r="E900" s="38"/>
      <c r="F900" s="38"/>
      <c r="G900" s="38"/>
      <c r="H900" s="38"/>
      <c r="I900" s="38"/>
      <c r="J900" s="38"/>
      <c r="K900" s="38"/>
      <c r="L900" s="38"/>
      <c r="M900" s="38"/>
      <c r="N900" s="38"/>
      <c r="O900" s="38"/>
      <c r="P900" s="38"/>
      <c r="Q900" s="38"/>
      <c r="R900" s="38"/>
      <c r="S900" s="38"/>
      <c r="T900" s="38"/>
      <c r="U900" s="38"/>
      <c r="V900" s="38"/>
      <c r="W900" s="38"/>
      <c r="X900" s="38"/>
      <c r="Y900" s="38"/>
      <c r="Z900" s="38"/>
    </row>
    <row r="901" spans="1:26" ht="12.75" customHeight="1">
      <c r="A901" s="38"/>
      <c r="B901" s="38"/>
      <c r="C901" s="38"/>
      <c r="D901" s="38"/>
      <c r="E901" s="38"/>
      <c r="F901" s="38"/>
      <c r="G901" s="38"/>
      <c r="H901" s="38"/>
      <c r="I901" s="38"/>
      <c r="J901" s="38"/>
      <c r="K901" s="38"/>
      <c r="L901" s="38"/>
      <c r="M901" s="38"/>
      <c r="N901" s="38"/>
      <c r="O901" s="38"/>
      <c r="P901" s="38"/>
      <c r="Q901" s="38"/>
      <c r="R901" s="38"/>
      <c r="S901" s="38"/>
      <c r="T901" s="38"/>
      <c r="U901" s="38"/>
      <c r="V901" s="38"/>
      <c r="W901" s="38"/>
      <c r="X901" s="38"/>
      <c r="Y901" s="38"/>
      <c r="Z901" s="38"/>
    </row>
    <row r="902" spans="1:26" ht="12.75" customHeight="1">
      <c r="A902" s="38"/>
      <c r="B902" s="38"/>
      <c r="C902" s="38"/>
      <c r="D902" s="38"/>
      <c r="E902" s="38"/>
      <c r="F902" s="38"/>
      <c r="G902" s="38"/>
      <c r="H902" s="38"/>
      <c r="I902" s="38"/>
      <c r="J902" s="38"/>
      <c r="K902" s="38"/>
      <c r="L902" s="38"/>
      <c r="M902" s="38"/>
      <c r="N902" s="38"/>
      <c r="O902" s="38"/>
      <c r="P902" s="38"/>
      <c r="Q902" s="38"/>
      <c r="R902" s="38"/>
      <c r="S902" s="38"/>
      <c r="T902" s="38"/>
      <c r="U902" s="38"/>
      <c r="V902" s="38"/>
      <c r="W902" s="38"/>
      <c r="X902" s="38"/>
      <c r="Y902" s="38"/>
      <c r="Z902" s="38"/>
    </row>
    <row r="903" spans="1:26" ht="12.75" customHeight="1">
      <c r="A903" s="38"/>
      <c r="B903" s="38"/>
      <c r="C903" s="38"/>
      <c r="D903" s="38"/>
      <c r="E903" s="38"/>
      <c r="F903" s="38"/>
      <c r="G903" s="38"/>
      <c r="H903" s="38"/>
      <c r="I903" s="38"/>
      <c r="J903" s="38"/>
      <c r="K903" s="38"/>
      <c r="L903" s="38"/>
      <c r="M903" s="38"/>
      <c r="N903" s="38"/>
      <c r="O903" s="38"/>
      <c r="P903" s="38"/>
      <c r="Q903" s="38"/>
      <c r="R903" s="38"/>
      <c r="S903" s="38"/>
      <c r="T903" s="38"/>
      <c r="U903" s="38"/>
      <c r="V903" s="38"/>
      <c r="W903" s="38"/>
      <c r="X903" s="38"/>
      <c r="Y903" s="38"/>
      <c r="Z903" s="38"/>
    </row>
    <row r="904" spans="1:26" ht="12.75" customHeight="1">
      <c r="A904" s="38"/>
      <c r="B904" s="38"/>
      <c r="C904" s="38"/>
      <c r="D904" s="38"/>
      <c r="E904" s="38"/>
      <c r="F904" s="38"/>
      <c r="G904" s="38"/>
      <c r="H904" s="38"/>
      <c r="I904" s="38"/>
      <c r="J904" s="38"/>
      <c r="K904" s="38"/>
      <c r="L904" s="38"/>
      <c r="M904" s="38"/>
      <c r="N904" s="38"/>
      <c r="O904" s="38"/>
      <c r="P904" s="38"/>
      <c r="Q904" s="38"/>
      <c r="R904" s="38"/>
      <c r="S904" s="38"/>
      <c r="T904" s="38"/>
      <c r="U904" s="38"/>
      <c r="V904" s="38"/>
      <c r="W904" s="38"/>
      <c r="X904" s="38"/>
      <c r="Y904" s="38"/>
      <c r="Z904" s="38"/>
    </row>
    <row r="905" spans="1:26" ht="12.75" customHeight="1">
      <c r="A905" s="38"/>
      <c r="B905" s="38"/>
      <c r="C905" s="38"/>
      <c r="D905" s="38"/>
      <c r="E905" s="38"/>
      <c r="F905" s="38"/>
      <c r="G905" s="38"/>
      <c r="H905" s="38"/>
      <c r="I905" s="38"/>
      <c r="J905" s="38"/>
      <c r="K905" s="38"/>
      <c r="L905" s="38"/>
      <c r="M905" s="38"/>
      <c r="N905" s="38"/>
      <c r="O905" s="38"/>
      <c r="P905" s="38"/>
      <c r="Q905" s="38"/>
      <c r="R905" s="38"/>
      <c r="S905" s="38"/>
      <c r="T905" s="38"/>
      <c r="U905" s="38"/>
      <c r="V905" s="38"/>
      <c r="W905" s="38"/>
      <c r="X905" s="38"/>
      <c r="Y905" s="38"/>
      <c r="Z905" s="38"/>
    </row>
    <row r="906" spans="1:26" ht="12.75" customHeight="1">
      <c r="A906" s="38"/>
      <c r="B906" s="38"/>
      <c r="C906" s="38"/>
      <c r="D906" s="38"/>
      <c r="E906" s="38"/>
      <c r="F906" s="38"/>
      <c r="G906" s="38"/>
      <c r="H906" s="38"/>
      <c r="I906" s="38"/>
      <c r="J906" s="38"/>
      <c r="K906" s="38"/>
      <c r="L906" s="38"/>
      <c r="M906" s="38"/>
      <c r="N906" s="38"/>
      <c r="O906" s="38"/>
      <c r="P906" s="38"/>
      <c r="Q906" s="38"/>
      <c r="R906" s="38"/>
      <c r="S906" s="38"/>
      <c r="T906" s="38"/>
      <c r="U906" s="38"/>
      <c r="V906" s="38"/>
      <c r="W906" s="38"/>
      <c r="X906" s="38"/>
      <c r="Y906" s="38"/>
      <c r="Z906" s="38"/>
    </row>
    <row r="907" spans="1:26" ht="12.75" customHeight="1">
      <c r="A907" s="38"/>
      <c r="B907" s="38"/>
      <c r="C907" s="38"/>
      <c r="D907" s="38"/>
      <c r="E907" s="38"/>
      <c r="F907" s="38"/>
      <c r="G907" s="38"/>
      <c r="H907" s="38"/>
      <c r="I907" s="38"/>
      <c r="J907" s="38"/>
      <c r="K907" s="38"/>
      <c r="L907" s="38"/>
      <c r="M907" s="38"/>
      <c r="N907" s="38"/>
      <c r="O907" s="38"/>
      <c r="P907" s="38"/>
      <c r="Q907" s="38"/>
      <c r="R907" s="38"/>
      <c r="S907" s="38"/>
      <c r="T907" s="38"/>
      <c r="U907" s="38"/>
      <c r="V907" s="38"/>
      <c r="W907" s="38"/>
      <c r="X907" s="38"/>
      <c r="Y907" s="38"/>
      <c r="Z907" s="38"/>
    </row>
    <row r="908" spans="1:26" ht="12.75" customHeight="1">
      <c r="A908" s="38"/>
      <c r="B908" s="38"/>
      <c r="C908" s="38"/>
      <c r="D908" s="38"/>
      <c r="E908" s="38"/>
      <c r="F908" s="38"/>
      <c r="G908" s="38"/>
      <c r="H908" s="38"/>
      <c r="I908" s="38"/>
      <c r="J908" s="38"/>
      <c r="K908" s="38"/>
      <c r="L908" s="38"/>
      <c r="M908" s="38"/>
      <c r="N908" s="38"/>
      <c r="O908" s="38"/>
      <c r="P908" s="38"/>
      <c r="Q908" s="38"/>
      <c r="R908" s="38"/>
      <c r="S908" s="38"/>
      <c r="T908" s="38"/>
      <c r="U908" s="38"/>
      <c r="V908" s="38"/>
      <c r="W908" s="38"/>
      <c r="X908" s="38"/>
      <c r="Y908" s="38"/>
      <c r="Z908" s="38"/>
    </row>
    <row r="909" spans="1:26" ht="12.75" customHeight="1">
      <c r="A909" s="38"/>
      <c r="B909" s="38"/>
      <c r="C909" s="38"/>
      <c r="D909" s="38"/>
      <c r="E909" s="38"/>
      <c r="F909" s="38"/>
      <c r="G909" s="38"/>
      <c r="H909" s="38"/>
      <c r="I909" s="38"/>
      <c r="J909" s="38"/>
      <c r="K909" s="38"/>
      <c r="L909" s="38"/>
      <c r="M909" s="38"/>
      <c r="N909" s="38"/>
      <c r="O909" s="38"/>
      <c r="P909" s="38"/>
      <c r="Q909" s="38"/>
      <c r="R909" s="38"/>
      <c r="S909" s="38"/>
      <c r="T909" s="38"/>
      <c r="U909" s="38"/>
      <c r="V909" s="38"/>
      <c r="W909" s="38"/>
      <c r="X909" s="38"/>
      <c r="Y909" s="38"/>
      <c r="Z909" s="38"/>
    </row>
    <row r="910" spans="1:26" ht="12.75" customHeight="1">
      <c r="A910" s="38"/>
      <c r="B910" s="38"/>
      <c r="C910" s="38"/>
      <c r="D910" s="38"/>
      <c r="E910" s="38"/>
      <c r="F910" s="38"/>
      <c r="G910" s="38"/>
      <c r="H910" s="38"/>
      <c r="I910" s="38"/>
      <c r="J910" s="38"/>
      <c r="K910" s="38"/>
      <c r="L910" s="38"/>
      <c r="M910" s="38"/>
      <c r="N910" s="38"/>
      <c r="O910" s="38"/>
      <c r="P910" s="38"/>
      <c r="Q910" s="38"/>
      <c r="R910" s="38"/>
      <c r="S910" s="38"/>
      <c r="T910" s="38"/>
      <c r="U910" s="38"/>
      <c r="V910" s="38"/>
      <c r="W910" s="38"/>
      <c r="X910" s="38"/>
      <c r="Y910" s="38"/>
      <c r="Z910" s="38"/>
    </row>
    <row r="911" spans="1:26" ht="12.75" customHeight="1">
      <c r="A911" s="38"/>
      <c r="B911" s="38"/>
      <c r="C911" s="38"/>
      <c r="D911" s="38"/>
      <c r="E911" s="38"/>
      <c r="F911" s="38"/>
      <c r="G911" s="38"/>
      <c r="H911" s="38"/>
      <c r="I911" s="38"/>
      <c r="J911" s="38"/>
      <c r="K911" s="38"/>
      <c r="L911" s="38"/>
      <c r="M911" s="38"/>
      <c r="N911" s="38"/>
      <c r="O911" s="38"/>
      <c r="P911" s="38"/>
      <c r="Q911" s="38"/>
      <c r="R911" s="38"/>
      <c r="S911" s="38"/>
      <c r="T911" s="38"/>
      <c r="U911" s="38"/>
      <c r="V911" s="38"/>
      <c r="W911" s="38"/>
      <c r="X911" s="38"/>
      <c r="Y911" s="38"/>
      <c r="Z911" s="38"/>
    </row>
    <row r="912" spans="1:26" ht="12.75" customHeight="1">
      <c r="A912" s="38"/>
      <c r="B912" s="38"/>
      <c r="C912" s="38"/>
      <c r="D912" s="38"/>
      <c r="E912" s="38"/>
      <c r="F912" s="38"/>
      <c r="G912" s="38"/>
      <c r="H912" s="38"/>
      <c r="I912" s="38"/>
      <c r="J912" s="38"/>
      <c r="K912" s="38"/>
      <c r="L912" s="38"/>
      <c r="M912" s="38"/>
      <c r="N912" s="38"/>
      <c r="O912" s="38"/>
      <c r="P912" s="38"/>
      <c r="Q912" s="38"/>
      <c r="R912" s="38"/>
      <c r="S912" s="38"/>
      <c r="T912" s="38"/>
      <c r="U912" s="38"/>
      <c r="V912" s="38"/>
      <c r="W912" s="38"/>
      <c r="X912" s="38"/>
      <c r="Y912" s="38"/>
      <c r="Z912" s="38"/>
    </row>
    <row r="913" spans="1:26" ht="12.75" customHeight="1">
      <c r="A913" s="38"/>
      <c r="B913" s="38"/>
      <c r="C913" s="38"/>
      <c r="D913" s="38"/>
      <c r="E913" s="38"/>
      <c r="F913" s="38"/>
      <c r="G913" s="38"/>
      <c r="H913" s="38"/>
      <c r="I913" s="38"/>
      <c r="J913" s="38"/>
      <c r="K913" s="38"/>
      <c r="L913" s="38"/>
      <c r="M913" s="38"/>
      <c r="N913" s="38"/>
      <c r="O913" s="38"/>
      <c r="P913" s="38"/>
      <c r="Q913" s="38"/>
      <c r="R913" s="38"/>
      <c r="S913" s="38"/>
      <c r="T913" s="38"/>
      <c r="U913" s="38"/>
      <c r="V913" s="38"/>
      <c r="W913" s="38"/>
      <c r="X913" s="38"/>
      <c r="Y913" s="38"/>
      <c r="Z913" s="38"/>
    </row>
    <row r="914" spans="1:26" ht="12.75" customHeight="1">
      <c r="A914" s="38"/>
      <c r="B914" s="38"/>
      <c r="C914" s="38"/>
      <c r="D914" s="38"/>
      <c r="E914" s="38"/>
      <c r="F914" s="38"/>
      <c r="G914" s="38"/>
      <c r="H914" s="38"/>
      <c r="I914" s="38"/>
      <c r="J914" s="38"/>
      <c r="K914" s="38"/>
      <c r="L914" s="38"/>
      <c r="M914" s="38"/>
      <c r="N914" s="38"/>
      <c r="O914" s="38"/>
      <c r="P914" s="38"/>
      <c r="Q914" s="38"/>
      <c r="R914" s="38"/>
      <c r="S914" s="38"/>
      <c r="T914" s="38"/>
      <c r="U914" s="38"/>
      <c r="V914" s="38"/>
      <c r="W914" s="38"/>
      <c r="X914" s="38"/>
      <c r="Y914" s="38"/>
      <c r="Z914" s="38"/>
    </row>
    <row r="915" spans="1:26" ht="12.75" customHeight="1">
      <c r="A915" s="38"/>
      <c r="B915" s="38"/>
      <c r="C915" s="38"/>
      <c r="D915" s="38"/>
      <c r="E915" s="38"/>
      <c r="F915" s="38"/>
      <c r="G915" s="38"/>
      <c r="H915" s="38"/>
      <c r="I915" s="38"/>
      <c r="J915" s="38"/>
      <c r="K915" s="38"/>
      <c r="L915" s="38"/>
      <c r="M915" s="38"/>
      <c r="N915" s="38"/>
      <c r="O915" s="38"/>
      <c r="P915" s="38"/>
      <c r="Q915" s="38"/>
      <c r="R915" s="38"/>
      <c r="S915" s="38"/>
      <c r="T915" s="38"/>
      <c r="U915" s="38"/>
      <c r="V915" s="38"/>
      <c r="W915" s="38"/>
      <c r="X915" s="38"/>
      <c r="Y915" s="38"/>
      <c r="Z915" s="38"/>
    </row>
    <row r="916" spans="1:26" ht="12.75" customHeight="1">
      <c r="A916" s="38"/>
      <c r="B916" s="38"/>
      <c r="C916" s="38"/>
      <c r="D916" s="38"/>
      <c r="E916" s="38"/>
      <c r="F916" s="38"/>
      <c r="G916" s="38"/>
      <c r="H916" s="38"/>
      <c r="I916" s="38"/>
      <c r="J916" s="38"/>
      <c r="K916" s="38"/>
      <c r="L916" s="38"/>
      <c r="M916" s="38"/>
      <c r="N916" s="38"/>
      <c r="O916" s="38"/>
      <c r="P916" s="38"/>
      <c r="Q916" s="38"/>
      <c r="R916" s="38"/>
      <c r="S916" s="38"/>
      <c r="T916" s="38"/>
      <c r="U916" s="38"/>
      <c r="V916" s="38"/>
      <c r="W916" s="38"/>
      <c r="X916" s="38"/>
      <c r="Y916" s="38"/>
      <c r="Z916" s="38"/>
    </row>
    <row r="917" spans="1:26" ht="12.75" customHeight="1">
      <c r="A917" s="38"/>
      <c r="B917" s="38"/>
      <c r="C917" s="38"/>
      <c r="D917" s="38"/>
      <c r="E917" s="38"/>
      <c r="F917" s="38"/>
      <c r="G917" s="38"/>
      <c r="H917" s="38"/>
      <c r="I917" s="38"/>
      <c r="J917" s="38"/>
      <c r="K917" s="38"/>
      <c r="L917" s="38"/>
      <c r="M917" s="38"/>
      <c r="N917" s="38"/>
      <c r="O917" s="38"/>
      <c r="P917" s="38"/>
      <c r="Q917" s="38"/>
      <c r="R917" s="38"/>
      <c r="S917" s="38"/>
      <c r="T917" s="38"/>
      <c r="U917" s="38"/>
      <c r="V917" s="38"/>
      <c r="W917" s="38"/>
      <c r="X917" s="38"/>
      <c r="Y917" s="38"/>
      <c r="Z917" s="38"/>
    </row>
    <row r="918" spans="1:26" ht="12.75" customHeight="1">
      <c r="A918" s="38"/>
      <c r="B918" s="38"/>
      <c r="C918" s="38"/>
      <c r="D918" s="38"/>
      <c r="E918" s="38"/>
      <c r="F918" s="38"/>
      <c r="G918" s="38"/>
      <c r="H918" s="38"/>
      <c r="I918" s="38"/>
      <c r="J918" s="38"/>
      <c r="K918" s="38"/>
      <c r="L918" s="38"/>
      <c r="M918" s="38"/>
      <c r="N918" s="38"/>
      <c r="O918" s="38"/>
      <c r="P918" s="38"/>
      <c r="Q918" s="38"/>
      <c r="R918" s="38"/>
      <c r="S918" s="38"/>
      <c r="T918" s="38"/>
      <c r="U918" s="38"/>
      <c r="V918" s="38"/>
      <c r="W918" s="38"/>
      <c r="X918" s="38"/>
      <c r="Y918" s="38"/>
      <c r="Z918" s="38"/>
    </row>
    <row r="919" spans="1:26" ht="12.75" customHeight="1">
      <c r="A919" s="38"/>
      <c r="B919" s="38"/>
      <c r="C919" s="38"/>
      <c r="D919" s="38"/>
      <c r="E919" s="38"/>
      <c r="F919" s="38"/>
      <c r="G919" s="38"/>
      <c r="H919" s="38"/>
      <c r="I919" s="38"/>
      <c r="J919" s="38"/>
      <c r="K919" s="38"/>
      <c r="L919" s="38"/>
      <c r="M919" s="38"/>
      <c r="N919" s="38"/>
      <c r="O919" s="38"/>
      <c r="P919" s="38"/>
      <c r="Q919" s="38"/>
      <c r="R919" s="38"/>
      <c r="S919" s="38"/>
      <c r="T919" s="38"/>
      <c r="U919" s="38"/>
      <c r="V919" s="38"/>
      <c r="W919" s="38"/>
      <c r="X919" s="38"/>
      <c r="Y919" s="38"/>
      <c r="Z919" s="38"/>
    </row>
    <row r="920" spans="1:26" ht="12.75" customHeight="1">
      <c r="A920" s="38"/>
      <c r="B920" s="38"/>
      <c r="C920" s="38"/>
      <c r="D920" s="38"/>
      <c r="E920" s="38"/>
      <c r="F920" s="38"/>
      <c r="G920" s="38"/>
      <c r="H920" s="38"/>
      <c r="I920" s="38"/>
      <c r="J920" s="38"/>
      <c r="K920" s="38"/>
      <c r="L920" s="38"/>
      <c r="M920" s="38"/>
      <c r="N920" s="38"/>
      <c r="O920" s="38"/>
      <c r="P920" s="38"/>
      <c r="Q920" s="38"/>
      <c r="R920" s="38"/>
      <c r="S920" s="38"/>
      <c r="T920" s="38"/>
      <c r="U920" s="38"/>
      <c r="V920" s="38"/>
      <c r="W920" s="38"/>
      <c r="X920" s="38"/>
      <c r="Y920" s="38"/>
      <c r="Z920" s="38"/>
    </row>
    <row r="921" spans="1:26" ht="12.75" customHeight="1">
      <c r="A921" s="38"/>
      <c r="B921" s="38"/>
      <c r="C921" s="38"/>
      <c r="D921" s="38"/>
      <c r="E921" s="38"/>
      <c r="F921" s="38"/>
      <c r="G921" s="38"/>
      <c r="H921" s="38"/>
      <c r="I921" s="38"/>
      <c r="J921" s="38"/>
      <c r="K921" s="38"/>
      <c r="L921" s="38"/>
      <c r="M921" s="38"/>
      <c r="N921" s="38"/>
      <c r="O921" s="38"/>
      <c r="P921" s="38"/>
      <c r="Q921" s="38"/>
      <c r="R921" s="38"/>
      <c r="S921" s="38"/>
      <c r="T921" s="38"/>
      <c r="U921" s="38"/>
      <c r="V921" s="38"/>
      <c r="W921" s="38"/>
      <c r="X921" s="38"/>
      <c r="Y921" s="38"/>
      <c r="Z921" s="38"/>
    </row>
    <row r="922" spans="1:26" ht="12.75" customHeight="1">
      <c r="A922" s="38"/>
      <c r="B922" s="38"/>
      <c r="C922" s="38"/>
      <c r="D922" s="38"/>
      <c r="E922" s="38"/>
      <c r="F922" s="38"/>
      <c r="G922" s="38"/>
      <c r="H922" s="38"/>
      <c r="I922" s="38"/>
      <c r="J922" s="38"/>
      <c r="K922" s="38"/>
      <c r="L922" s="38"/>
      <c r="M922" s="38"/>
      <c r="N922" s="38"/>
      <c r="O922" s="38"/>
      <c r="P922" s="38"/>
      <c r="Q922" s="38"/>
      <c r="R922" s="38"/>
      <c r="S922" s="38"/>
      <c r="T922" s="38"/>
      <c r="U922" s="38"/>
      <c r="V922" s="38"/>
      <c r="W922" s="38"/>
      <c r="X922" s="38"/>
      <c r="Y922" s="38"/>
      <c r="Z922" s="38"/>
    </row>
    <row r="923" spans="1:26" ht="12.75" customHeight="1">
      <c r="A923" s="38"/>
      <c r="B923" s="38"/>
      <c r="C923" s="38"/>
      <c r="D923" s="38"/>
      <c r="E923" s="38"/>
      <c r="F923" s="38"/>
      <c r="G923" s="38"/>
      <c r="H923" s="38"/>
      <c r="I923" s="38"/>
      <c r="J923" s="38"/>
      <c r="K923" s="38"/>
      <c r="L923" s="38"/>
      <c r="M923" s="38"/>
      <c r="N923" s="38"/>
      <c r="O923" s="38"/>
      <c r="P923" s="38"/>
      <c r="Q923" s="38"/>
      <c r="R923" s="38"/>
      <c r="S923" s="38"/>
      <c r="T923" s="38"/>
      <c r="U923" s="38"/>
      <c r="V923" s="38"/>
      <c r="W923" s="38"/>
      <c r="X923" s="38"/>
      <c r="Y923" s="38"/>
      <c r="Z923" s="38"/>
    </row>
    <row r="924" spans="1:26" ht="12.75" customHeight="1">
      <c r="A924" s="38"/>
      <c r="B924" s="38"/>
      <c r="C924" s="38"/>
      <c r="D924" s="38"/>
      <c r="E924" s="38"/>
      <c r="F924" s="38"/>
      <c r="G924" s="38"/>
      <c r="H924" s="38"/>
      <c r="I924" s="38"/>
      <c r="J924" s="38"/>
      <c r="K924" s="38"/>
      <c r="L924" s="38"/>
      <c r="M924" s="38"/>
      <c r="N924" s="38"/>
      <c r="O924" s="38"/>
      <c r="P924" s="38"/>
      <c r="Q924" s="38"/>
      <c r="R924" s="38"/>
      <c r="S924" s="38"/>
      <c r="T924" s="38"/>
      <c r="U924" s="38"/>
      <c r="V924" s="38"/>
      <c r="W924" s="38"/>
      <c r="X924" s="38"/>
      <c r="Y924" s="38"/>
      <c r="Z924" s="38"/>
    </row>
    <row r="925" spans="1:26" ht="12.75" customHeight="1">
      <c r="A925" s="38"/>
      <c r="B925" s="38"/>
      <c r="C925" s="38"/>
      <c r="D925" s="38"/>
      <c r="E925" s="38"/>
      <c r="F925" s="38"/>
      <c r="G925" s="38"/>
      <c r="H925" s="38"/>
      <c r="I925" s="38"/>
      <c r="J925" s="38"/>
      <c r="K925" s="38"/>
      <c r="L925" s="38"/>
      <c r="M925" s="38"/>
      <c r="N925" s="38"/>
      <c r="O925" s="38"/>
      <c r="P925" s="38"/>
      <c r="Q925" s="38"/>
      <c r="R925" s="38"/>
      <c r="S925" s="38"/>
      <c r="T925" s="38"/>
      <c r="U925" s="38"/>
      <c r="V925" s="38"/>
      <c r="W925" s="38"/>
      <c r="X925" s="38"/>
      <c r="Y925" s="38"/>
      <c r="Z925" s="38"/>
    </row>
    <row r="926" spans="1:26" ht="12.75" customHeight="1">
      <c r="A926" s="38"/>
      <c r="B926" s="38"/>
      <c r="C926" s="38"/>
      <c r="D926" s="38"/>
      <c r="E926" s="38"/>
      <c r="F926" s="38"/>
      <c r="G926" s="38"/>
      <c r="H926" s="38"/>
      <c r="I926" s="38"/>
      <c r="J926" s="38"/>
      <c r="K926" s="38"/>
      <c r="L926" s="38"/>
      <c r="M926" s="38"/>
      <c r="N926" s="38"/>
      <c r="O926" s="38"/>
      <c r="P926" s="38"/>
      <c r="Q926" s="38"/>
      <c r="R926" s="38"/>
      <c r="S926" s="38"/>
      <c r="T926" s="38"/>
      <c r="U926" s="38"/>
      <c r="V926" s="38"/>
      <c r="W926" s="38"/>
      <c r="X926" s="38"/>
      <c r="Y926" s="38"/>
      <c r="Z926" s="38"/>
    </row>
    <row r="927" spans="1:26" ht="12.75" customHeight="1">
      <c r="A927" s="38"/>
      <c r="B927" s="38"/>
      <c r="C927" s="38"/>
      <c r="D927" s="38"/>
      <c r="E927" s="38"/>
      <c r="F927" s="38"/>
      <c r="G927" s="38"/>
      <c r="H927" s="38"/>
      <c r="I927" s="38"/>
      <c r="J927" s="38"/>
      <c r="K927" s="38"/>
      <c r="L927" s="38"/>
      <c r="M927" s="38"/>
      <c r="N927" s="38"/>
      <c r="O927" s="38"/>
      <c r="P927" s="38"/>
      <c r="Q927" s="38"/>
      <c r="R927" s="38"/>
      <c r="S927" s="38"/>
      <c r="T927" s="38"/>
      <c r="U927" s="38"/>
      <c r="V927" s="38"/>
      <c r="W927" s="38"/>
      <c r="X927" s="38"/>
      <c r="Y927" s="38"/>
      <c r="Z927" s="38"/>
    </row>
    <row r="928" spans="1:26" ht="12.75" customHeight="1">
      <c r="A928" s="38"/>
      <c r="B928" s="38"/>
      <c r="C928" s="38"/>
      <c r="D928" s="38"/>
      <c r="E928" s="38"/>
      <c r="F928" s="38"/>
      <c r="G928" s="38"/>
      <c r="H928" s="38"/>
      <c r="I928" s="38"/>
      <c r="J928" s="38"/>
      <c r="K928" s="38"/>
      <c r="L928" s="38"/>
      <c r="M928" s="38"/>
      <c r="N928" s="38"/>
      <c r="O928" s="38"/>
      <c r="P928" s="38"/>
      <c r="Q928" s="38"/>
      <c r="R928" s="38"/>
      <c r="S928" s="38"/>
      <c r="T928" s="38"/>
      <c r="U928" s="38"/>
      <c r="V928" s="38"/>
      <c r="W928" s="38"/>
      <c r="X928" s="38"/>
      <c r="Y928" s="38"/>
      <c r="Z928" s="38"/>
    </row>
    <row r="929" spans="1:26" ht="12.75" customHeight="1">
      <c r="A929" s="38"/>
      <c r="B929" s="38"/>
      <c r="C929" s="38"/>
      <c r="D929" s="38"/>
      <c r="E929" s="38"/>
      <c r="F929" s="38"/>
      <c r="G929" s="38"/>
      <c r="H929" s="38"/>
      <c r="I929" s="38"/>
      <c r="J929" s="38"/>
      <c r="K929" s="38"/>
      <c r="L929" s="38"/>
      <c r="M929" s="38"/>
      <c r="N929" s="38"/>
      <c r="O929" s="38"/>
      <c r="P929" s="38"/>
      <c r="Q929" s="38"/>
      <c r="R929" s="38"/>
      <c r="S929" s="38"/>
      <c r="T929" s="38"/>
      <c r="U929" s="38"/>
      <c r="V929" s="38"/>
      <c r="W929" s="38"/>
      <c r="X929" s="38"/>
      <c r="Y929" s="38"/>
      <c r="Z929" s="38"/>
    </row>
    <row r="930" spans="1:26" ht="12.75" customHeight="1">
      <c r="A930" s="38"/>
      <c r="B930" s="38"/>
      <c r="C930" s="38"/>
      <c r="D930" s="38"/>
      <c r="E930" s="38"/>
      <c r="F930" s="38"/>
      <c r="G930" s="38"/>
      <c r="H930" s="38"/>
      <c r="I930" s="38"/>
      <c r="J930" s="38"/>
      <c r="K930" s="38"/>
      <c r="L930" s="38"/>
      <c r="M930" s="38"/>
      <c r="N930" s="38"/>
      <c r="O930" s="38"/>
      <c r="P930" s="38"/>
      <c r="Q930" s="38"/>
      <c r="R930" s="38"/>
      <c r="S930" s="38"/>
      <c r="T930" s="38"/>
      <c r="U930" s="38"/>
      <c r="V930" s="38"/>
      <c r="W930" s="38"/>
      <c r="X930" s="38"/>
      <c r="Y930" s="38"/>
      <c r="Z930" s="38"/>
    </row>
    <row r="931" spans="1:26" ht="12.75" customHeight="1">
      <c r="A931" s="38"/>
      <c r="B931" s="38"/>
      <c r="C931" s="38"/>
      <c r="D931" s="38"/>
      <c r="E931" s="38"/>
      <c r="F931" s="38"/>
      <c r="G931" s="38"/>
      <c r="H931" s="38"/>
      <c r="I931" s="38"/>
      <c r="J931" s="38"/>
      <c r="K931" s="38"/>
      <c r="L931" s="38"/>
      <c r="M931" s="38"/>
      <c r="N931" s="38"/>
      <c r="O931" s="38"/>
      <c r="P931" s="38"/>
      <c r="Q931" s="38"/>
      <c r="R931" s="38"/>
      <c r="S931" s="38"/>
      <c r="T931" s="38"/>
      <c r="U931" s="38"/>
      <c r="V931" s="38"/>
      <c r="W931" s="38"/>
      <c r="X931" s="38"/>
      <c r="Y931" s="38"/>
      <c r="Z931" s="38"/>
    </row>
    <row r="932" spans="1:26" ht="12.75" customHeight="1">
      <c r="A932" s="38"/>
      <c r="B932" s="38"/>
      <c r="C932" s="38"/>
      <c r="D932" s="38"/>
      <c r="E932" s="38"/>
      <c r="F932" s="38"/>
      <c r="G932" s="38"/>
      <c r="H932" s="38"/>
      <c r="I932" s="38"/>
      <c r="J932" s="38"/>
      <c r="K932" s="38"/>
      <c r="L932" s="38"/>
      <c r="M932" s="38"/>
      <c r="N932" s="38"/>
      <c r="O932" s="38"/>
      <c r="P932" s="38"/>
      <c r="Q932" s="38"/>
      <c r="R932" s="38"/>
      <c r="S932" s="38"/>
      <c r="T932" s="38"/>
      <c r="U932" s="38"/>
      <c r="V932" s="38"/>
      <c r="W932" s="38"/>
      <c r="X932" s="38"/>
      <c r="Y932" s="38"/>
      <c r="Z932" s="38"/>
    </row>
    <row r="933" spans="1:26" ht="12.75" customHeight="1">
      <c r="A933" s="38"/>
      <c r="B933" s="38"/>
      <c r="C933" s="38"/>
      <c r="D933" s="38"/>
      <c r="E933" s="38"/>
      <c r="F933" s="38"/>
      <c r="G933" s="38"/>
      <c r="H933" s="38"/>
      <c r="I933" s="38"/>
      <c r="J933" s="38"/>
      <c r="K933" s="38"/>
      <c r="L933" s="38"/>
      <c r="M933" s="38"/>
      <c r="N933" s="38"/>
      <c r="O933" s="38"/>
      <c r="P933" s="38"/>
      <c r="Q933" s="38"/>
      <c r="R933" s="38"/>
      <c r="S933" s="38"/>
      <c r="T933" s="38"/>
      <c r="U933" s="38"/>
      <c r="V933" s="38"/>
      <c r="W933" s="38"/>
      <c r="X933" s="38"/>
      <c r="Y933" s="38"/>
      <c r="Z933" s="38"/>
    </row>
    <row r="934" spans="1:26" ht="12.75" customHeight="1">
      <c r="A934" s="38"/>
      <c r="B934" s="38"/>
      <c r="C934" s="38"/>
      <c r="D934" s="38"/>
      <c r="E934" s="38"/>
      <c r="F934" s="38"/>
      <c r="G934" s="38"/>
      <c r="H934" s="38"/>
      <c r="I934" s="38"/>
      <c r="J934" s="38"/>
      <c r="K934" s="38"/>
      <c r="L934" s="38"/>
      <c r="M934" s="38"/>
      <c r="N934" s="38"/>
      <c r="O934" s="38"/>
      <c r="P934" s="38"/>
      <c r="Q934" s="38"/>
      <c r="R934" s="38"/>
      <c r="S934" s="38"/>
      <c r="T934" s="38"/>
      <c r="U934" s="38"/>
      <c r="V934" s="38"/>
      <c r="W934" s="38"/>
      <c r="X934" s="38"/>
      <c r="Y934" s="38"/>
      <c r="Z934" s="38"/>
    </row>
    <row r="935" spans="1:26" ht="12.75" customHeight="1">
      <c r="A935" s="38"/>
      <c r="B935" s="38"/>
      <c r="C935" s="38"/>
      <c r="D935" s="38"/>
      <c r="E935" s="38"/>
      <c r="F935" s="38"/>
      <c r="G935" s="38"/>
      <c r="H935" s="38"/>
      <c r="I935" s="38"/>
      <c r="J935" s="38"/>
      <c r="K935" s="38"/>
      <c r="L935" s="38"/>
      <c r="M935" s="38"/>
      <c r="N935" s="38"/>
      <c r="O935" s="38"/>
      <c r="P935" s="38"/>
      <c r="Q935" s="38"/>
      <c r="R935" s="38"/>
      <c r="S935" s="38"/>
      <c r="T935" s="38"/>
      <c r="U935" s="38"/>
      <c r="V935" s="38"/>
      <c r="W935" s="38"/>
      <c r="X935" s="38"/>
      <c r="Y935" s="38"/>
      <c r="Z935" s="38"/>
    </row>
    <row r="936" spans="1:26" ht="12.75" customHeight="1">
      <c r="A936" s="38"/>
      <c r="B936" s="38"/>
      <c r="C936" s="38"/>
      <c r="D936" s="38"/>
      <c r="E936" s="38"/>
      <c r="F936" s="38"/>
      <c r="G936" s="38"/>
      <c r="H936" s="38"/>
      <c r="I936" s="38"/>
      <c r="J936" s="38"/>
      <c r="K936" s="38"/>
      <c r="L936" s="38"/>
      <c r="M936" s="38"/>
      <c r="N936" s="38"/>
      <c r="O936" s="38"/>
      <c r="P936" s="38"/>
      <c r="Q936" s="38"/>
      <c r="R936" s="38"/>
      <c r="S936" s="38"/>
      <c r="T936" s="38"/>
      <c r="U936" s="38"/>
      <c r="V936" s="38"/>
      <c r="W936" s="38"/>
      <c r="X936" s="38"/>
      <c r="Y936" s="38"/>
      <c r="Z936" s="38"/>
    </row>
    <row r="937" spans="1:26" ht="12.75" customHeight="1">
      <c r="A937" s="38"/>
      <c r="B937" s="38"/>
      <c r="C937" s="38"/>
      <c r="D937" s="38"/>
      <c r="E937" s="38"/>
      <c r="F937" s="38"/>
      <c r="G937" s="38"/>
      <c r="H937" s="38"/>
      <c r="I937" s="38"/>
      <c r="J937" s="38"/>
      <c r="K937" s="38"/>
      <c r="L937" s="38"/>
      <c r="M937" s="38"/>
      <c r="N937" s="38"/>
      <c r="O937" s="38"/>
      <c r="P937" s="38"/>
      <c r="Q937" s="38"/>
      <c r="R937" s="38"/>
      <c r="S937" s="38"/>
      <c r="T937" s="38"/>
      <c r="U937" s="38"/>
      <c r="V937" s="38"/>
      <c r="W937" s="38"/>
      <c r="X937" s="38"/>
      <c r="Y937" s="38"/>
      <c r="Z937" s="38"/>
    </row>
    <row r="938" spans="1:26" ht="12.75" customHeight="1">
      <c r="A938" s="38"/>
      <c r="B938" s="38"/>
      <c r="C938" s="38"/>
      <c r="D938" s="38"/>
      <c r="E938" s="38"/>
      <c r="F938" s="38"/>
      <c r="G938" s="38"/>
      <c r="H938" s="38"/>
      <c r="I938" s="38"/>
      <c r="J938" s="38"/>
      <c r="K938" s="38"/>
      <c r="L938" s="38"/>
      <c r="M938" s="38"/>
      <c r="N938" s="38"/>
      <c r="O938" s="38"/>
      <c r="P938" s="38"/>
      <c r="Q938" s="38"/>
      <c r="R938" s="38"/>
      <c r="S938" s="38"/>
      <c r="T938" s="38"/>
      <c r="U938" s="38"/>
      <c r="V938" s="38"/>
      <c r="W938" s="38"/>
      <c r="X938" s="38"/>
      <c r="Y938" s="38"/>
      <c r="Z938" s="38"/>
    </row>
    <row r="939" spans="1:26" ht="12.75" customHeight="1">
      <c r="A939" s="38"/>
      <c r="B939" s="38"/>
      <c r="C939" s="38"/>
      <c r="D939" s="38"/>
      <c r="E939" s="38"/>
      <c r="F939" s="38"/>
      <c r="G939" s="38"/>
      <c r="H939" s="38"/>
      <c r="I939" s="38"/>
      <c r="J939" s="38"/>
      <c r="K939" s="38"/>
      <c r="L939" s="38"/>
      <c r="M939" s="38"/>
      <c r="N939" s="38"/>
      <c r="O939" s="38"/>
      <c r="P939" s="38"/>
      <c r="Q939" s="38"/>
      <c r="R939" s="38"/>
      <c r="S939" s="38"/>
      <c r="T939" s="38"/>
      <c r="U939" s="38"/>
      <c r="V939" s="38"/>
      <c r="W939" s="38"/>
      <c r="X939" s="38"/>
      <c r="Y939" s="38"/>
      <c r="Z939" s="38"/>
    </row>
    <row r="940" spans="1:26" ht="12.75" customHeight="1">
      <c r="A940" s="38"/>
      <c r="B940" s="38"/>
      <c r="C940" s="38"/>
      <c r="D940" s="38"/>
      <c r="E940" s="38"/>
      <c r="F940" s="38"/>
      <c r="G940" s="38"/>
      <c r="H940" s="38"/>
      <c r="I940" s="38"/>
      <c r="J940" s="38"/>
      <c r="K940" s="38"/>
      <c r="L940" s="38"/>
      <c r="M940" s="38"/>
      <c r="N940" s="38"/>
      <c r="O940" s="38"/>
      <c r="P940" s="38"/>
      <c r="Q940" s="38"/>
      <c r="R940" s="38"/>
      <c r="S940" s="38"/>
      <c r="T940" s="38"/>
      <c r="U940" s="38"/>
      <c r="V940" s="38"/>
      <c r="W940" s="38"/>
      <c r="X940" s="38"/>
      <c r="Y940" s="38"/>
      <c r="Z940" s="38"/>
    </row>
    <row r="941" spans="1:26" ht="12.75" customHeight="1">
      <c r="A941" s="38"/>
      <c r="B941" s="38"/>
      <c r="C941" s="38"/>
      <c r="D941" s="38"/>
      <c r="E941" s="38"/>
      <c r="F941" s="38"/>
      <c r="G941" s="38"/>
      <c r="H941" s="38"/>
      <c r="I941" s="38"/>
      <c r="J941" s="38"/>
      <c r="K941" s="38"/>
      <c r="L941" s="38"/>
      <c r="M941" s="38"/>
      <c r="N941" s="38"/>
      <c r="O941" s="38"/>
      <c r="P941" s="38"/>
      <c r="Q941" s="38"/>
      <c r="R941" s="38"/>
      <c r="S941" s="38"/>
      <c r="T941" s="38"/>
      <c r="U941" s="38"/>
      <c r="V941" s="38"/>
      <c r="W941" s="38"/>
      <c r="X941" s="38"/>
      <c r="Y941" s="38"/>
      <c r="Z941" s="38"/>
    </row>
    <row r="942" spans="1:26" ht="12.75" customHeight="1">
      <c r="A942" s="38"/>
      <c r="B942" s="38"/>
      <c r="C942" s="38"/>
      <c r="D942" s="38"/>
      <c r="E942" s="38"/>
      <c r="F942" s="38"/>
      <c r="G942" s="38"/>
      <c r="H942" s="38"/>
      <c r="I942" s="38"/>
      <c r="J942" s="38"/>
      <c r="K942" s="38"/>
      <c r="L942" s="38"/>
      <c r="M942" s="38"/>
      <c r="N942" s="38"/>
      <c r="O942" s="38"/>
      <c r="P942" s="38"/>
      <c r="Q942" s="38"/>
      <c r="R942" s="38"/>
      <c r="S942" s="38"/>
      <c r="T942" s="38"/>
      <c r="U942" s="38"/>
      <c r="V942" s="38"/>
      <c r="W942" s="38"/>
      <c r="X942" s="38"/>
      <c r="Y942" s="38"/>
      <c r="Z942" s="38"/>
    </row>
    <row r="943" spans="1:26" ht="12.75" customHeight="1">
      <c r="A943" s="38"/>
      <c r="B943" s="38"/>
      <c r="C943" s="38"/>
      <c r="D943" s="38"/>
      <c r="E943" s="38"/>
      <c r="F943" s="38"/>
      <c r="G943" s="38"/>
      <c r="H943" s="38"/>
      <c r="I943" s="38"/>
      <c r="J943" s="38"/>
      <c r="K943" s="38"/>
      <c r="L943" s="38"/>
      <c r="M943" s="38"/>
      <c r="N943" s="38"/>
      <c r="O943" s="38"/>
      <c r="P943" s="38"/>
      <c r="Q943" s="38"/>
      <c r="R943" s="38"/>
      <c r="S943" s="38"/>
      <c r="T943" s="38"/>
      <c r="U943" s="38"/>
      <c r="V943" s="38"/>
      <c r="W943" s="38"/>
      <c r="X943" s="38"/>
      <c r="Y943" s="38"/>
      <c r="Z943" s="38"/>
    </row>
    <row r="944" spans="1:26" ht="12.75" customHeight="1">
      <c r="A944" s="38"/>
      <c r="B944" s="38"/>
      <c r="C944" s="38"/>
      <c r="D944" s="38"/>
      <c r="E944" s="38"/>
      <c r="F944" s="38"/>
      <c r="G944" s="38"/>
      <c r="H944" s="38"/>
      <c r="I944" s="38"/>
      <c r="J944" s="38"/>
      <c r="K944" s="38"/>
      <c r="L944" s="38"/>
      <c r="M944" s="38"/>
      <c r="N944" s="38"/>
      <c r="O944" s="38"/>
      <c r="P944" s="38"/>
      <c r="Q944" s="38"/>
      <c r="R944" s="38"/>
      <c r="S944" s="38"/>
      <c r="T944" s="38"/>
      <c r="U944" s="38"/>
      <c r="V944" s="38"/>
      <c r="W944" s="38"/>
      <c r="X944" s="38"/>
      <c r="Y944" s="38"/>
      <c r="Z944" s="38"/>
    </row>
    <row r="945" spans="1:26" ht="12.75" customHeight="1">
      <c r="A945" s="38"/>
      <c r="B945" s="38"/>
      <c r="C945" s="38"/>
      <c r="D945" s="38"/>
      <c r="E945" s="38"/>
      <c r="F945" s="38"/>
      <c r="G945" s="38"/>
      <c r="H945" s="38"/>
      <c r="I945" s="38"/>
      <c r="J945" s="38"/>
      <c r="K945" s="38"/>
      <c r="L945" s="38"/>
      <c r="M945" s="38"/>
      <c r="N945" s="38"/>
      <c r="O945" s="38"/>
      <c r="P945" s="38"/>
      <c r="Q945" s="38"/>
      <c r="R945" s="38"/>
      <c r="S945" s="38"/>
      <c r="T945" s="38"/>
      <c r="U945" s="38"/>
      <c r="V945" s="38"/>
      <c r="W945" s="38"/>
      <c r="X945" s="38"/>
      <c r="Y945" s="38"/>
      <c r="Z945" s="38"/>
    </row>
    <row r="946" spans="1:26" ht="12.75" customHeight="1">
      <c r="A946" s="38"/>
      <c r="B946" s="38"/>
      <c r="C946" s="38"/>
      <c r="D946" s="38"/>
      <c r="E946" s="38"/>
      <c r="F946" s="38"/>
      <c r="G946" s="38"/>
      <c r="H946" s="38"/>
      <c r="I946" s="38"/>
      <c r="J946" s="38"/>
      <c r="K946" s="38"/>
      <c r="L946" s="38"/>
      <c r="M946" s="38"/>
      <c r="N946" s="38"/>
      <c r="O946" s="38"/>
      <c r="P946" s="38"/>
      <c r="Q946" s="38"/>
      <c r="R946" s="38"/>
      <c r="S946" s="38"/>
      <c r="T946" s="38"/>
      <c r="U946" s="38"/>
      <c r="V946" s="38"/>
      <c r="W946" s="38"/>
      <c r="X946" s="38"/>
      <c r="Y946" s="38"/>
      <c r="Z946" s="38"/>
    </row>
    <row r="947" spans="1:26" ht="12.75" customHeight="1">
      <c r="A947" s="38"/>
      <c r="B947" s="38"/>
      <c r="C947" s="38"/>
      <c r="D947" s="38"/>
      <c r="E947" s="38"/>
      <c r="F947" s="38"/>
      <c r="G947" s="38"/>
      <c r="H947" s="38"/>
      <c r="I947" s="38"/>
      <c r="J947" s="38"/>
      <c r="K947" s="38"/>
      <c r="L947" s="38"/>
      <c r="M947" s="38"/>
      <c r="N947" s="38"/>
      <c r="O947" s="38"/>
      <c r="P947" s="38"/>
      <c r="Q947" s="38"/>
      <c r="R947" s="38"/>
      <c r="S947" s="38"/>
      <c r="T947" s="38"/>
      <c r="U947" s="38"/>
      <c r="V947" s="38"/>
      <c r="W947" s="38"/>
      <c r="X947" s="38"/>
      <c r="Y947" s="38"/>
      <c r="Z947" s="38"/>
    </row>
    <row r="948" spans="1:26" ht="12.75" customHeight="1">
      <c r="A948" s="38"/>
      <c r="B948" s="38"/>
      <c r="C948" s="38"/>
      <c r="D948" s="38"/>
      <c r="E948" s="38"/>
      <c r="F948" s="38"/>
      <c r="G948" s="38"/>
      <c r="H948" s="38"/>
      <c r="I948" s="38"/>
      <c r="J948" s="38"/>
      <c r="K948" s="38"/>
      <c r="L948" s="38"/>
      <c r="M948" s="38"/>
      <c r="N948" s="38"/>
      <c r="O948" s="38"/>
      <c r="P948" s="38"/>
      <c r="Q948" s="38"/>
      <c r="R948" s="38"/>
      <c r="S948" s="38"/>
      <c r="T948" s="38"/>
      <c r="U948" s="38"/>
      <c r="V948" s="38"/>
      <c r="W948" s="38"/>
      <c r="X948" s="38"/>
      <c r="Y948" s="38"/>
      <c r="Z948" s="38"/>
    </row>
    <row r="949" spans="1:26" ht="12.75" customHeight="1">
      <c r="A949" s="38"/>
      <c r="B949" s="38"/>
      <c r="C949" s="38"/>
      <c r="D949" s="38"/>
      <c r="E949" s="38"/>
      <c r="F949" s="38"/>
      <c r="G949" s="38"/>
      <c r="H949" s="38"/>
      <c r="I949" s="38"/>
      <c r="J949" s="38"/>
      <c r="K949" s="38"/>
      <c r="L949" s="38"/>
      <c r="M949" s="38"/>
      <c r="N949" s="38"/>
      <c r="O949" s="38"/>
      <c r="P949" s="38"/>
      <c r="Q949" s="38"/>
      <c r="R949" s="38"/>
      <c r="S949" s="38"/>
      <c r="T949" s="38"/>
      <c r="U949" s="38"/>
      <c r="V949" s="38"/>
      <c r="W949" s="38"/>
      <c r="X949" s="38"/>
      <c r="Y949" s="38"/>
      <c r="Z949" s="38"/>
    </row>
    <row r="950" spans="1:26" ht="12.75" customHeight="1">
      <c r="A950" s="38"/>
      <c r="B950" s="38"/>
      <c r="C950" s="38"/>
      <c r="D950" s="38"/>
      <c r="E950" s="38"/>
      <c r="F950" s="38"/>
      <c r="G950" s="38"/>
      <c r="H950" s="38"/>
      <c r="I950" s="38"/>
      <c r="J950" s="38"/>
      <c r="K950" s="38"/>
      <c r="L950" s="38"/>
      <c r="M950" s="38"/>
      <c r="N950" s="38"/>
      <c r="O950" s="38"/>
      <c r="P950" s="38"/>
      <c r="Q950" s="38"/>
      <c r="R950" s="38"/>
      <c r="S950" s="38"/>
      <c r="T950" s="38"/>
      <c r="U950" s="38"/>
      <c r="V950" s="38"/>
      <c r="W950" s="38"/>
      <c r="X950" s="38"/>
      <c r="Y950" s="38"/>
      <c r="Z950" s="38"/>
    </row>
    <row r="951" spans="1:26" ht="12.75" customHeight="1">
      <c r="A951" s="38"/>
      <c r="B951" s="38"/>
      <c r="C951" s="38"/>
      <c r="D951" s="38"/>
      <c r="E951" s="38"/>
      <c r="F951" s="38"/>
      <c r="G951" s="38"/>
      <c r="H951" s="38"/>
      <c r="I951" s="38"/>
      <c r="J951" s="38"/>
      <c r="K951" s="38"/>
      <c r="L951" s="38"/>
      <c r="M951" s="38"/>
      <c r="N951" s="38"/>
      <c r="O951" s="38"/>
      <c r="P951" s="38"/>
      <c r="Q951" s="38"/>
      <c r="R951" s="38"/>
      <c r="S951" s="38"/>
      <c r="T951" s="38"/>
      <c r="U951" s="38"/>
      <c r="V951" s="38"/>
      <c r="W951" s="38"/>
      <c r="X951" s="38"/>
      <c r="Y951" s="38"/>
      <c r="Z951" s="38"/>
    </row>
    <row r="952" spans="1:26" ht="12.75" customHeight="1">
      <c r="A952" s="38"/>
      <c r="B952" s="38"/>
      <c r="C952" s="38"/>
      <c r="D952" s="38"/>
      <c r="E952" s="38"/>
      <c r="F952" s="38"/>
      <c r="G952" s="38"/>
      <c r="H952" s="38"/>
      <c r="I952" s="38"/>
      <c r="J952" s="38"/>
      <c r="K952" s="38"/>
      <c r="L952" s="38"/>
      <c r="M952" s="38"/>
      <c r="N952" s="38"/>
      <c r="O952" s="38"/>
      <c r="P952" s="38"/>
      <c r="Q952" s="38"/>
      <c r="R952" s="38"/>
      <c r="S952" s="38"/>
      <c r="T952" s="38"/>
      <c r="U952" s="38"/>
      <c r="V952" s="38"/>
      <c r="W952" s="38"/>
      <c r="X952" s="38"/>
      <c r="Y952" s="38"/>
      <c r="Z952" s="38"/>
    </row>
    <row r="953" spans="1:26" ht="12.75" customHeight="1">
      <c r="A953" s="38"/>
      <c r="B953" s="38"/>
      <c r="C953" s="38"/>
      <c r="D953" s="38"/>
      <c r="E953" s="38"/>
      <c r="F953" s="38"/>
      <c r="G953" s="38"/>
      <c r="H953" s="38"/>
      <c r="I953" s="38"/>
      <c r="J953" s="38"/>
      <c r="K953" s="38"/>
      <c r="L953" s="38"/>
      <c r="M953" s="38"/>
      <c r="N953" s="38"/>
      <c r="O953" s="38"/>
      <c r="P953" s="38"/>
      <c r="Q953" s="38"/>
      <c r="R953" s="38"/>
      <c r="S953" s="38"/>
      <c r="T953" s="38"/>
      <c r="U953" s="38"/>
      <c r="V953" s="38"/>
      <c r="W953" s="38"/>
      <c r="X953" s="38"/>
      <c r="Y953" s="38"/>
      <c r="Z953" s="38"/>
    </row>
    <row r="954" spans="1:26" ht="12.75" customHeight="1">
      <c r="A954" s="38"/>
      <c r="B954" s="38"/>
      <c r="C954" s="38"/>
      <c r="D954" s="38"/>
      <c r="E954" s="38"/>
      <c r="F954" s="38"/>
      <c r="G954" s="38"/>
      <c r="H954" s="38"/>
      <c r="I954" s="38"/>
      <c r="J954" s="38"/>
      <c r="K954" s="38"/>
      <c r="L954" s="38"/>
      <c r="M954" s="38"/>
      <c r="N954" s="38"/>
      <c r="O954" s="38"/>
      <c r="P954" s="38"/>
      <c r="Q954" s="38"/>
      <c r="R954" s="38"/>
      <c r="S954" s="38"/>
      <c r="T954" s="38"/>
      <c r="U954" s="38"/>
      <c r="V954" s="38"/>
      <c r="W954" s="38"/>
      <c r="X954" s="38"/>
      <c r="Y954" s="38"/>
      <c r="Z954" s="38"/>
    </row>
    <row r="955" spans="1:26" ht="12.75" customHeight="1">
      <c r="A955" s="38"/>
      <c r="B955" s="38"/>
      <c r="C955" s="38"/>
      <c r="D955" s="38"/>
      <c r="E955" s="38"/>
      <c r="F955" s="38"/>
      <c r="G955" s="38"/>
      <c r="H955" s="38"/>
      <c r="I955" s="38"/>
      <c r="J955" s="38"/>
      <c r="K955" s="38"/>
      <c r="L955" s="38"/>
      <c r="M955" s="38"/>
      <c r="N955" s="38"/>
      <c r="O955" s="38"/>
      <c r="P955" s="38"/>
      <c r="Q955" s="38"/>
      <c r="R955" s="38"/>
      <c r="S955" s="38"/>
      <c r="T955" s="38"/>
      <c r="U955" s="38"/>
      <c r="V955" s="38"/>
      <c r="W955" s="38"/>
      <c r="X955" s="38"/>
      <c r="Y955" s="38"/>
      <c r="Z955" s="38"/>
    </row>
    <row r="956" spans="1:26" ht="12.75" customHeight="1">
      <c r="A956" s="38"/>
      <c r="B956" s="38"/>
      <c r="C956" s="38"/>
      <c r="D956" s="38"/>
      <c r="E956" s="38"/>
      <c r="F956" s="38"/>
      <c r="G956" s="38"/>
      <c r="H956" s="38"/>
      <c r="I956" s="38"/>
      <c r="J956" s="38"/>
      <c r="K956" s="38"/>
      <c r="L956" s="38"/>
      <c r="M956" s="38"/>
      <c r="N956" s="38"/>
      <c r="O956" s="38"/>
      <c r="P956" s="38"/>
      <c r="Q956" s="38"/>
      <c r="R956" s="38"/>
      <c r="S956" s="38"/>
      <c r="T956" s="38"/>
      <c r="U956" s="38"/>
      <c r="V956" s="38"/>
      <c r="W956" s="38"/>
      <c r="X956" s="38"/>
      <c r="Y956" s="38"/>
      <c r="Z956" s="38"/>
    </row>
    <row r="957" spans="1:26" ht="12.75" customHeight="1">
      <c r="A957" s="38"/>
      <c r="B957" s="38"/>
      <c r="C957" s="38"/>
      <c r="D957" s="38"/>
      <c r="E957" s="38"/>
      <c r="F957" s="38"/>
      <c r="G957" s="38"/>
      <c r="H957" s="38"/>
      <c r="I957" s="38"/>
      <c r="J957" s="38"/>
      <c r="K957" s="38"/>
      <c r="L957" s="38"/>
      <c r="M957" s="38"/>
      <c r="N957" s="38"/>
      <c r="O957" s="38"/>
      <c r="P957" s="38"/>
      <c r="Q957" s="38"/>
      <c r="R957" s="38"/>
      <c r="S957" s="38"/>
      <c r="T957" s="38"/>
      <c r="U957" s="38"/>
      <c r="V957" s="38"/>
      <c r="W957" s="38"/>
      <c r="X957" s="38"/>
      <c r="Y957" s="38"/>
      <c r="Z957" s="38"/>
    </row>
    <row r="958" spans="1:26" ht="12.75" customHeight="1">
      <c r="A958" s="38"/>
      <c r="B958" s="38"/>
      <c r="C958" s="38"/>
      <c r="D958" s="38"/>
      <c r="E958" s="38"/>
      <c r="F958" s="38"/>
      <c r="G958" s="38"/>
      <c r="H958" s="38"/>
      <c r="I958" s="38"/>
      <c r="J958" s="38"/>
      <c r="K958" s="38"/>
      <c r="L958" s="38"/>
      <c r="M958" s="38"/>
      <c r="N958" s="38"/>
      <c r="O958" s="38"/>
      <c r="P958" s="38"/>
      <c r="Q958" s="38"/>
      <c r="R958" s="38"/>
      <c r="S958" s="38"/>
      <c r="T958" s="38"/>
      <c r="U958" s="38"/>
      <c r="V958" s="38"/>
      <c r="W958" s="38"/>
      <c r="X958" s="38"/>
      <c r="Y958" s="38"/>
      <c r="Z958" s="38"/>
    </row>
    <row r="959" spans="1:26" ht="12.75" customHeight="1">
      <c r="A959" s="38"/>
      <c r="B959" s="38"/>
      <c r="C959" s="38"/>
      <c r="D959" s="38"/>
      <c r="E959" s="38"/>
      <c r="F959" s="38"/>
      <c r="G959" s="38"/>
      <c r="H959" s="38"/>
      <c r="I959" s="38"/>
      <c r="J959" s="38"/>
      <c r="K959" s="38"/>
      <c r="L959" s="38"/>
      <c r="M959" s="38"/>
      <c r="N959" s="38"/>
      <c r="O959" s="38"/>
      <c r="P959" s="38"/>
      <c r="Q959" s="38"/>
      <c r="R959" s="38"/>
      <c r="S959" s="38"/>
      <c r="T959" s="38"/>
      <c r="U959" s="38"/>
      <c r="V959" s="38"/>
      <c r="W959" s="38"/>
      <c r="X959" s="38"/>
      <c r="Y959" s="38"/>
      <c r="Z959" s="38"/>
    </row>
    <row r="960" spans="1:26" ht="12.75" customHeight="1">
      <c r="A960" s="38"/>
      <c r="B960" s="38"/>
      <c r="C960" s="38"/>
      <c r="D960" s="38"/>
      <c r="E960" s="38"/>
      <c r="F960" s="38"/>
      <c r="G960" s="38"/>
      <c r="H960" s="38"/>
      <c r="I960" s="38"/>
      <c r="J960" s="38"/>
      <c r="K960" s="38"/>
      <c r="L960" s="38"/>
      <c r="M960" s="38"/>
      <c r="N960" s="38"/>
      <c r="O960" s="38"/>
      <c r="P960" s="38"/>
      <c r="Q960" s="38"/>
      <c r="R960" s="38"/>
      <c r="S960" s="38"/>
      <c r="T960" s="38"/>
      <c r="U960" s="38"/>
      <c r="V960" s="38"/>
      <c r="W960" s="38"/>
      <c r="X960" s="38"/>
      <c r="Y960" s="38"/>
      <c r="Z960" s="38"/>
    </row>
    <row r="961" spans="1:26" ht="12.75" customHeight="1">
      <c r="A961" s="38"/>
      <c r="B961" s="38"/>
      <c r="C961" s="38"/>
      <c r="D961" s="38"/>
      <c r="E961" s="38"/>
      <c r="F961" s="38"/>
      <c r="G961" s="38"/>
      <c r="H961" s="38"/>
      <c r="I961" s="38"/>
      <c r="J961" s="38"/>
      <c r="K961" s="38"/>
      <c r="L961" s="38"/>
      <c r="M961" s="38"/>
      <c r="N961" s="38"/>
      <c r="O961" s="38"/>
      <c r="P961" s="38"/>
      <c r="Q961" s="38"/>
      <c r="R961" s="38"/>
      <c r="S961" s="38"/>
      <c r="T961" s="38"/>
      <c r="U961" s="38"/>
      <c r="V961" s="38"/>
      <c r="W961" s="38"/>
      <c r="X961" s="38"/>
      <c r="Y961" s="38"/>
      <c r="Z961" s="38"/>
    </row>
    <row r="962" spans="1:26" ht="12.75" customHeight="1">
      <c r="A962" s="38"/>
      <c r="B962" s="38"/>
      <c r="C962" s="38"/>
      <c r="D962" s="38"/>
      <c r="E962" s="38"/>
      <c r="F962" s="38"/>
      <c r="G962" s="38"/>
      <c r="H962" s="38"/>
      <c r="I962" s="38"/>
      <c r="J962" s="38"/>
      <c r="K962" s="38"/>
      <c r="L962" s="38"/>
      <c r="M962" s="38"/>
      <c r="N962" s="38"/>
      <c r="O962" s="38"/>
      <c r="P962" s="38"/>
      <c r="Q962" s="38"/>
      <c r="R962" s="38"/>
      <c r="S962" s="38"/>
      <c r="T962" s="38"/>
      <c r="U962" s="38"/>
      <c r="V962" s="38"/>
      <c r="W962" s="38"/>
      <c r="X962" s="38"/>
      <c r="Y962" s="38"/>
      <c r="Z962" s="38"/>
    </row>
    <row r="963" spans="1:26" ht="12.75" customHeight="1">
      <c r="A963" s="38"/>
      <c r="B963" s="38"/>
      <c r="C963" s="38"/>
      <c r="D963" s="38"/>
      <c r="E963" s="38"/>
      <c r="F963" s="38"/>
      <c r="G963" s="38"/>
      <c r="H963" s="38"/>
      <c r="I963" s="38"/>
      <c r="J963" s="38"/>
      <c r="K963" s="38"/>
      <c r="L963" s="38"/>
      <c r="M963" s="38"/>
      <c r="N963" s="38"/>
      <c r="O963" s="38"/>
      <c r="P963" s="38"/>
      <c r="Q963" s="38"/>
      <c r="R963" s="38"/>
      <c r="S963" s="38"/>
      <c r="T963" s="38"/>
      <c r="U963" s="38"/>
      <c r="V963" s="38"/>
      <c r="W963" s="38"/>
      <c r="X963" s="38"/>
      <c r="Y963" s="38"/>
      <c r="Z963" s="38"/>
    </row>
    <row r="964" spans="1:26" ht="12.75" customHeight="1">
      <c r="A964" s="38"/>
      <c r="B964" s="38"/>
      <c r="C964" s="38"/>
      <c r="D964" s="38"/>
      <c r="E964" s="38"/>
      <c r="F964" s="38"/>
      <c r="G964" s="38"/>
      <c r="H964" s="38"/>
      <c r="I964" s="38"/>
      <c r="J964" s="38"/>
      <c r="K964" s="38"/>
      <c r="L964" s="38"/>
      <c r="M964" s="38"/>
      <c r="N964" s="38"/>
      <c r="O964" s="38"/>
      <c r="P964" s="38"/>
      <c r="Q964" s="38"/>
      <c r="R964" s="38"/>
      <c r="S964" s="38"/>
      <c r="T964" s="38"/>
      <c r="U964" s="38"/>
      <c r="V964" s="38"/>
      <c r="W964" s="38"/>
      <c r="X964" s="38"/>
      <c r="Y964" s="38"/>
      <c r="Z964" s="38"/>
    </row>
    <row r="965" spans="1:26" ht="12.75" customHeight="1">
      <c r="A965" s="38"/>
      <c r="B965" s="38"/>
      <c r="C965" s="38"/>
      <c r="D965" s="38"/>
      <c r="E965" s="38"/>
      <c r="F965" s="38"/>
      <c r="G965" s="38"/>
      <c r="H965" s="38"/>
      <c r="I965" s="38"/>
      <c r="J965" s="38"/>
      <c r="K965" s="38"/>
      <c r="L965" s="38"/>
      <c r="M965" s="38"/>
      <c r="N965" s="38"/>
      <c r="O965" s="38"/>
      <c r="P965" s="38"/>
      <c r="Q965" s="38"/>
      <c r="R965" s="38"/>
      <c r="S965" s="38"/>
      <c r="T965" s="38"/>
      <c r="U965" s="38"/>
      <c r="V965" s="38"/>
      <c r="W965" s="38"/>
      <c r="X965" s="38"/>
      <c r="Y965" s="38"/>
      <c r="Z965" s="38"/>
    </row>
    <row r="966" spans="1:26" ht="12.75" customHeight="1">
      <c r="A966" s="38"/>
      <c r="B966" s="38"/>
      <c r="C966" s="38"/>
      <c r="D966" s="38"/>
      <c r="E966" s="38"/>
      <c r="F966" s="38"/>
      <c r="G966" s="38"/>
      <c r="H966" s="38"/>
      <c r="I966" s="38"/>
      <c r="J966" s="38"/>
      <c r="K966" s="38"/>
      <c r="L966" s="38"/>
      <c r="M966" s="38"/>
      <c r="N966" s="38"/>
      <c r="O966" s="38"/>
      <c r="P966" s="38"/>
      <c r="Q966" s="38"/>
      <c r="R966" s="38"/>
      <c r="S966" s="38"/>
      <c r="T966" s="38"/>
      <c r="U966" s="38"/>
      <c r="V966" s="38"/>
      <c r="W966" s="38"/>
      <c r="X966" s="38"/>
      <c r="Y966" s="38"/>
      <c r="Z966" s="38"/>
    </row>
    <row r="967" spans="1:26" ht="12.75" customHeight="1">
      <c r="A967" s="38"/>
      <c r="B967" s="38"/>
      <c r="C967" s="38"/>
      <c r="D967" s="38"/>
      <c r="E967" s="38"/>
      <c r="F967" s="38"/>
      <c r="G967" s="38"/>
      <c r="H967" s="38"/>
      <c r="I967" s="38"/>
      <c r="J967" s="38"/>
      <c r="K967" s="38"/>
      <c r="L967" s="38"/>
      <c r="M967" s="38"/>
      <c r="N967" s="38"/>
      <c r="O967" s="38"/>
      <c r="P967" s="38"/>
      <c r="Q967" s="38"/>
      <c r="R967" s="38"/>
      <c r="S967" s="38"/>
      <c r="T967" s="38"/>
      <c r="U967" s="38"/>
      <c r="V967" s="38"/>
      <c r="W967" s="38"/>
      <c r="X967" s="38"/>
      <c r="Y967" s="38"/>
      <c r="Z967" s="38"/>
    </row>
    <row r="968" spans="1:26" ht="12.75" customHeight="1">
      <c r="A968" s="38"/>
      <c r="B968" s="38"/>
      <c r="C968" s="38"/>
      <c r="D968" s="38"/>
      <c r="E968" s="38"/>
      <c r="F968" s="38"/>
      <c r="G968" s="38"/>
      <c r="H968" s="38"/>
      <c r="I968" s="38"/>
      <c r="J968" s="38"/>
      <c r="K968" s="38"/>
      <c r="L968" s="38"/>
      <c r="M968" s="38"/>
      <c r="N968" s="38"/>
      <c r="O968" s="38"/>
      <c r="P968" s="38"/>
      <c r="Q968" s="38"/>
      <c r="R968" s="38"/>
      <c r="S968" s="38"/>
      <c r="T968" s="38"/>
      <c r="U968" s="38"/>
      <c r="V968" s="38"/>
      <c r="W968" s="38"/>
      <c r="X968" s="38"/>
      <c r="Y968" s="38"/>
      <c r="Z968" s="38"/>
    </row>
    <row r="969" spans="1:26" ht="12.75" customHeight="1">
      <c r="A969" s="38"/>
      <c r="B969" s="38"/>
      <c r="C969" s="38"/>
      <c r="D969" s="38"/>
      <c r="E969" s="38"/>
      <c r="F969" s="38"/>
      <c r="G969" s="38"/>
      <c r="H969" s="38"/>
      <c r="I969" s="38"/>
      <c r="J969" s="38"/>
      <c r="K969" s="38"/>
      <c r="L969" s="38"/>
      <c r="M969" s="38"/>
      <c r="N969" s="38"/>
      <c r="O969" s="38"/>
      <c r="P969" s="38"/>
      <c r="Q969" s="38"/>
      <c r="R969" s="38"/>
      <c r="S969" s="38"/>
      <c r="T969" s="38"/>
      <c r="U969" s="38"/>
      <c r="V969" s="38"/>
      <c r="W969" s="38"/>
      <c r="X969" s="38"/>
      <c r="Y969" s="38"/>
      <c r="Z969" s="38"/>
    </row>
    <row r="970" spans="1:26" ht="12.75" customHeight="1">
      <c r="A970" s="38"/>
      <c r="B970" s="38"/>
      <c r="C970" s="38"/>
      <c r="D970" s="38"/>
      <c r="E970" s="38"/>
      <c r="F970" s="38"/>
      <c r="G970" s="38"/>
      <c r="H970" s="38"/>
      <c r="I970" s="38"/>
      <c r="J970" s="38"/>
      <c r="K970" s="38"/>
      <c r="L970" s="38"/>
      <c r="M970" s="38"/>
      <c r="N970" s="38"/>
      <c r="O970" s="38"/>
      <c r="P970" s="38"/>
      <c r="Q970" s="38"/>
      <c r="R970" s="38"/>
      <c r="S970" s="38"/>
      <c r="T970" s="38"/>
      <c r="U970" s="38"/>
      <c r="V970" s="38"/>
      <c r="W970" s="38"/>
      <c r="X970" s="38"/>
      <c r="Y970" s="38"/>
      <c r="Z970" s="38"/>
    </row>
    <row r="971" spans="1:26" ht="12.75" customHeight="1">
      <c r="A971" s="38"/>
      <c r="B971" s="38"/>
      <c r="C971" s="38"/>
      <c r="D971" s="38"/>
      <c r="E971" s="38"/>
      <c r="F971" s="38"/>
      <c r="G971" s="38"/>
      <c r="H971" s="38"/>
      <c r="I971" s="38"/>
      <c r="J971" s="38"/>
      <c r="K971" s="38"/>
      <c r="L971" s="38"/>
      <c r="M971" s="38"/>
      <c r="N971" s="38"/>
      <c r="O971" s="38"/>
      <c r="P971" s="38"/>
      <c r="Q971" s="38"/>
      <c r="R971" s="38"/>
      <c r="S971" s="38"/>
      <c r="T971" s="38"/>
      <c r="U971" s="38"/>
      <c r="V971" s="38"/>
      <c r="W971" s="38"/>
      <c r="X971" s="38"/>
      <c r="Y971" s="38"/>
      <c r="Z971" s="38"/>
    </row>
    <row r="972" spans="1:26" ht="12.75" customHeight="1">
      <c r="A972" s="38"/>
      <c r="B972" s="38"/>
      <c r="C972" s="38"/>
      <c r="D972" s="38"/>
      <c r="E972" s="38"/>
      <c r="F972" s="38"/>
      <c r="G972" s="38"/>
      <c r="H972" s="38"/>
      <c r="I972" s="38"/>
      <c r="J972" s="38"/>
      <c r="K972" s="38"/>
      <c r="L972" s="38"/>
      <c r="M972" s="38"/>
      <c r="N972" s="38"/>
      <c r="O972" s="38"/>
      <c r="P972" s="38"/>
      <c r="Q972" s="38"/>
      <c r="R972" s="38"/>
      <c r="S972" s="38"/>
      <c r="T972" s="38"/>
      <c r="U972" s="38"/>
      <c r="V972" s="38"/>
      <c r="W972" s="38"/>
      <c r="X972" s="38"/>
      <c r="Y972" s="38"/>
      <c r="Z972" s="38"/>
    </row>
    <row r="973" spans="1:26" ht="12.75" customHeight="1">
      <c r="A973" s="38"/>
      <c r="B973" s="38"/>
      <c r="C973" s="38"/>
      <c r="D973" s="38"/>
      <c r="E973" s="38"/>
      <c r="F973" s="38"/>
      <c r="G973" s="38"/>
      <c r="H973" s="38"/>
      <c r="I973" s="38"/>
      <c r="J973" s="38"/>
      <c r="K973" s="38"/>
      <c r="L973" s="38"/>
      <c r="M973" s="38"/>
      <c r="N973" s="38"/>
      <c r="O973" s="38"/>
      <c r="P973" s="38"/>
      <c r="Q973" s="38"/>
      <c r="R973" s="38"/>
      <c r="S973" s="38"/>
      <c r="T973" s="38"/>
      <c r="U973" s="38"/>
      <c r="V973" s="38"/>
      <c r="W973" s="38"/>
      <c r="X973" s="38"/>
      <c r="Y973" s="38"/>
      <c r="Z973" s="38"/>
    </row>
    <row r="974" spans="1:26" ht="12.75" customHeight="1">
      <c r="A974" s="38"/>
      <c r="B974" s="38"/>
      <c r="C974" s="38"/>
      <c r="D974" s="38"/>
      <c r="E974" s="38"/>
      <c r="F974" s="38"/>
      <c r="G974" s="38"/>
      <c r="H974" s="38"/>
      <c r="I974" s="38"/>
      <c r="J974" s="38"/>
      <c r="K974" s="38"/>
      <c r="L974" s="38"/>
      <c r="M974" s="38"/>
      <c r="N974" s="38"/>
      <c r="O974" s="38"/>
      <c r="P974" s="38"/>
      <c r="Q974" s="38"/>
      <c r="R974" s="38"/>
      <c r="S974" s="38"/>
      <c r="T974" s="38"/>
      <c r="U974" s="38"/>
      <c r="V974" s="38"/>
      <c r="W974" s="38"/>
      <c r="X974" s="38"/>
      <c r="Y974" s="38"/>
      <c r="Z974" s="38"/>
    </row>
    <row r="975" spans="1:26" ht="12.75" customHeight="1">
      <c r="A975" s="38"/>
      <c r="B975" s="38"/>
      <c r="C975" s="38"/>
      <c r="D975" s="38"/>
      <c r="E975" s="38"/>
      <c r="F975" s="38"/>
      <c r="G975" s="38"/>
      <c r="H975" s="38"/>
      <c r="I975" s="38"/>
      <c r="J975" s="38"/>
      <c r="K975" s="38"/>
      <c r="L975" s="38"/>
      <c r="M975" s="38"/>
      <c r="N975" s="38"/>
      <c r="O975" s="38"/>
      <c r="P975" s="38"/>
      <c r="Q975" s="38"/>
      <c r="R975" s="38"/>
      <c r="S975" s="38"/>
      <c r="T975" s="38"/>
      <c r="U975" s="38"/>
      <c r="V975" s="38"/>
      <c r="W975" s="38"/>
      <c r="X975" s="38"/>
      <c r="Y975" s="38"/>
      <c r="Z975" s="38"/>
    </row>
    <row r="976" spans="1:26" ht="12.75" customHeight="1">
      <c r="A976" s="38"/>
      <c r="B976" s="38"/>
      <c r="C976" s="38"/>
      <c r="D976" s="38"/>
      <c r="E976" s="38"/>
      <c r="F976" s="38"/>
      <c r="G976" s="38"/>
      <c r="H976" s="38"/>
      <c r="I976" s="38"/>
      <c r="J976" s="38"/>
      <c r="K976" s="38"/>
      <c r="L976" s="38"/>
      <c r="M976" s="38"/>
      <c r="N976" s="38"/>
      <c r="O976" s="38"/>
      <c r="P976" s="38"/>
      <c r="Q976" s="38"/>
      <c r="R976" s="38"/>
      <c r="S976" s="38"/>
      <c r="T976" s="38"/>
      <c r="U976" s="38"/>
      <c r="V976" s="38"/>
      <c r="W976" s="38"/>
      <c r="X976" s="38"/>
      <c r="Y976" s="38"/>
      <c r="Z976" s="38"/>
    </row>
    <row r="977" spans="1:26" ht="12.75" customHeight="1">
      <c r="A977" s="38"/>
      <c r="B977" s="38"/>
      <c r="C977" s="38"/>
      <c r="D977" s="38"/>
      <c r="E977" s="38"/>
      <c r="F977" s="38"/>
      <c r="G977" s="38"/>
      <c r="H977" s="38"/>
      <c r="I977" s="38"/>
      <c r="J977" s="38"/>
      <c r="K977" s="38"/>
      <c r="L977" s="38"/>
      <c r="M977" s="38"/>
      <c r="N977" s="38"/>
      <c r="O977" s="38"/>
      <c r="P977" s="38"/>
      <c r="Q977" s="38"/>
      <c r="R977" s="38"/>
      <c r="S977" s="38"/>
      <c r="T977" s="38"/>
      <c r="U977" s="38"/>
      <c r="V977" s="38"/>
      <c r="W977" s="38"/>
      <c r="X977" s="38"/>
      <c r="Y977" s="38"/>
      <c r="Z977" s="38"/>
    </row>
    <row r="978" spans="1:26" ht="12.75" customHeight="1">
      <c r="A978" s="38"/>
      <c r="B978" s="38"/>
      <c r="C978" s="38"/>
      <c r="D978" s="38"/>
      <c r="E978" s="38"/>
      <c r="F978" s="38"/>
      <c r="G978" s="38"/>
      <c r="H978" s="38"/>
      <c r="I978" s="38"/>
      <c r="J978" s="38"/>
      <c r="K978" s="38"/>
      <c r="L978" s="38"/>
      <c r="M978" s="38"/>
      <c r="N978" s="38"/>
      <c r="O978" s="38"/>
      <c r="P978" s="38"/>
      <c r="Q978" s="38"/>
      <c r="R978" s="38"/>
      <c r="S978" s="38"/>
      <c r="T978" s="38"/>
      <c r="U978" s="38"/>
      <c r="V978" s="38"/>
      <c r="W978" s="38"/>
      <c r="X978" s="38"/>
      <c r="Y978" s="38"/>
      <c r="Z978" s="38"/>
    </row>
    <row r="979" spans="1:26" ht="12.75" customHeight="1">
      <c r="A979" s="38"/>
      <c r="B979" s="38"/>
      <c r="C979" s="38"/>
      <c r="D979" s="38"/>
      <c r="E979" s="38"/>
      <c r="F979" s="38"/>
      <c r="G979" s="38"/>
      <c r="H979" s="38"/>
      <c r="I979" s="38"/>
      <c r="J979" s="38"/>
      <c r="K979" s="38"/>
      <c r="L979" s="38"/>
      <c r="M979" s="38"/>
      <c r="N979" s="38"/>
      <c r="O979" s="38"/>
      <c r="P979" s="38"/>
      <c r="Q979" s="38"/>
      <c r="R979" s="38"/>
      <c r="S979" s="38"/>
      <c r="T979" s="38"/>
      <c r="U979" s="38"/>
      <c r="V979" s="38"/>
      <c r="W979" s="38"/>
      <c r="X979" s="38"/>
      <c r="Y979" s="38"/>
      <c r="Z979" s="38"/>
    </row>
    <row r="980" spans="1:26" ht="12.75" customHeight="1">
      <c r="A980" s="38"/>
      <c r="B980" s="38"/>
      <c r="C980" s="38"/>
      <c r="D980" s="38"/>
      <c r="E980" s="38"/>
      <c r="F980" s="38"/>
      <c r="G980" s="38"/>
      <c r="H980" s="38"/>
      <c r="I980" s="38"/>
      <c r="J980" s="38"/>
      <c r="K980" s="38"/>
      <c r="L980" s="38"/>
      <c r="M980" s="38"/>
      <c r="N980" s="38"/>
      <c r="O980" s="38"/>
      <c r="P980" s="38"/>
      <c r="Q980" s="38"/>
      <c r="R980" s="38"/>
      <c r="S980" s="38"/>
      <c r="T980" s="38"/>
      <c r="U980" s="38"/>
      <c r="V980" s="38"/>
      <c r="W980" s="38"/>
      <c r="X980" s="38"/>
      <c r="Y980" s="38"/>
      <c r="Z980" s="38"/>
    </row>
    <row r="981" spans="1:26" ht="12.75" customHeight="1">
      <c r="A981" s="38"/>
      <c r="B981" s="38"/>
      <c r="C981" s="38"/>
      <c r="D981" s="38"/>
      <c r="E981" s="38"/>
      <c r="F981" s="38"/>
      <c r="G981" s="38"/>
      <c r="H981" s="38"/>
      <c r="I981" s="38"/>
      <c r="J981" s="38"/>
      <c r="K981" s="38"/>
      <c r="L981" s="38"/>
      <c r="M981" s="38"/>
      <c r="N981" s="38"/>
      <c r="O981" s="38"/>
      <c r="P981" s="38"/>
      <c r="Q981" s="38"/>
      <c r="R981" s="38"/>
      <c r="S981" s="38"/>
      <c r="T981" s="38"/>
      <c r="U981" s="38"/>
      <c r="V981" s="38"/>
      <c r="W981" s="38"/>
      <c r="X981" s="38"/>
      <c r="Y981" s="38"/>
      <c r="Z981" s="38"/>
    </row>
    <row r="982" spans="1:26" ht="12.75" customHeight="1">
      <c r="A982" s="38"/>
      <c r="B982" s="38"/>
      <c r="C982" s="38"/>
      <c r="D982" s="38"/>
      <c r="E982" s="38"/>
      <c r="F982" s="38"/>
      <c r="G982" s="38"/>
      <c r="H982" s="38"/>
      <c r="I982" s="38"/>
      <c r="J982" s="38"/>
      <c r="K982" s="38"/>
      <c r="L982" s="38"/>
      <c r="M982" s="38"/>
      <c r="N982" s="38"/>
      <c r="O982" s="38"/>
      <c r="P982" s="38"/>
      <c r="Q982" s="38"/>
      <c r="R982" s="38"/>
      <c r="S982" s="38"/>
      <c r="T982" s="38"/>
      <c r="U982" s="38"/>
      <c r="V982" s="38"/>
      <c r="W982" s="38"/>
      <c r="X982" s="38"/>
      <c r="Y982" s="38"/>
      <c r="Z982" s="38"/>
    </row>
    <row r="983" spans="1:26" ht="12.75" customHeight="1">
      <c r="A983" s="38"/>
      <c r="B983" s="38"/>
      <c r="C983" s="38"/>
      <c r="D983" s="38"/>
      <c r="E983" s="38"/>
      <c r="F983" s="38"/>
      <c r="G983" s="38"/>
      <c r="H983" s="38"/>
      <c r="I983" s="38"/>
      <c r="J983" s="38"/>
      <c r="K983" s="38"/>
      <c r="L983" s="38"/>
      <c r="M983" s="38"/>
      <c r="N983" s="38"/>
      <c r="O983" s="38"/>
      <c r="P983" s="38"/>
      <c r="Q983" s="38"/>
      <c r="R983" s="38"/>
      <c r="S983" s="38"/>
      <c r="T983" s="38"/>
      <c r="U983" s="38"/>
      <c r="V983" s="38"/>
      <c r="W983" s="38"/>
      <c r="X983" s="38"/>
      <c r="Y983" s="38"/>
      <c r="Z983" s="38"/>
    </row>
    <row r="984" spans="1:26" ht="12.75" customHeight="1">
      <c r="A984" s="38"/>
      <c r="B984" s="38"/>
      <c r="C984" s="38"/>
      <c r="D984" s="38"/>
      <c r="E984" s="38"/>
      <c r="F984" s="38"/>
      <c r="G984" s="38"/>
      <c r="H984" s="38"/>
      <c r="I984" s="38"/>
      <c r="J984" s="38"/>
      <c r="K984" s="38"/>
      <c r="L984" s="38"/>
      <c r="M984" s="38"/>
      <c r="N984" s="38"/>
      <c r="O984" s="38"/>
      <c r="P984" s="38"/>
      <c r="Q984" s="38"/>
      <c r="R984" s="38"/>
      <c r="S984" s="38"/>
      <c r="T984" s="38"/>
      <c r="U984" s="38"/>
      <c r="V984" s="38"/>
      <c r="W984" s="38"/>
      <c r="X984" s="38"/>
      <c r="Y984" s="38"/>
      <c r="Z984" s="38"/>
    </row>
    <row r="985" spans="1:26" ht="12.75" customHeight="1">
      <c r="A985" s="38"/>
      <c r="B985" s="38"/>
      <c r="C985" s="38"/>
      <c r="D985" s="38"/>
      <c r="E985" s="38"/>
      <c r="F985" s="38"/>
      <c r="G985" s="38"/>
      <c r="H985" s="38"/>
      <c r="I985" s="38"/>
      <c r="J985" s="38"/>
      <c r="K985" s="38"/>
      <c r="L985" s="38"/>
      <c r="M985" s="38"/>
      <c r="N985" s="38"/>
      <c r="O985" s="38"/>
      <c r="P985" s="38"/>
      <c r="Q985" s="38"/>
      <c r="R985" s="38"/>
      <c r="S985" s="38"/>
      <c r="T985" s="38"/>
      <c r="U985" s="38"/>
      <c r="V985" s="38"/>
      <c r="W985" s="38"/>
      <c r="X985" s="38"/>
      <c r="Y985" s="38"/>
      <c r="Z985" s="38"/>
    </row>
    <row r="986" spans="1:26" ht="12.75" customHeight="1">
      <c r="A986" s="38"/>
      <c r="B986" s="38"/>
      <c r="C986" s="38"/>
      <c r="D986" s="38"/>
      <c r="E986" s="38"/>
      <c r="F986" s="38"/>
      <c r="G986" s="38"/>
      <c r="H986" s="38"/>
      <c r="I986" s="38"/>
      <c r="J986" s="38"/>
      <c r="K986" s="38"/>
      <c r="L986" s="38"/>
      <c r="M986" s="38"/>
      <c r="N986" s="38"/>
      <c r="O986" s="38"/>
      <c r="P986" s="38"/>
      <c r="Q986" s="38"/>
      <c r="R986" s="38"/>
      <c r="S986" s="38"/>
      <c r="T986" s="38"/>
      <c r="U986" s="38"/>
      <c r="V986" s="38"/>
      <c r="W986" s="38"/>
      <c r="X986" s="38"/>
      <c r="Y986" s="38"/>
      <c r="Z986" s="38"/>
    </row>
    <row r="987" spans="1:26" ht="12.75" customHeight="1">
      <c r="A987" s="38"/>
      <c r="B987" s="38"/>
      <c r="C987" s="38"/>
      <c r="D987" s="38"/>
      <c r="E987" s="38"/>
      <c r="F987" s="38"/>
      <c r="G987" s="38"/>
      <c r="H987" s="38"/>
      <c r="I987" s="38"/>
      <c r="J987" s="38"/>
      <c r="K987" s="38"/>
      <c r="L987" s="38"/>
      <c r="M987" s="38"/>
      <c r="N987" s="38"/>
      <c r="O987" s="38"/>
      <c r="P987" s="38"/>
      <c r="Q987" s="38"/>
      <c r="R987" s="38"/>
      <c r="S987" s="38"/>
      <c r="T987" s="38"/>
      <c r="U987" s="38"/>
      <c r="V987" s="38"/>
      <c r="W987" s="38"/>
      <c r="X987" s="38"/>
      <c r="Y987" s="38"/>
      <c r="Z987" s="38"/>
    </row>
    <row r="988" spans="1:26" ht="12.75" customHeight="1">
      <c r="A988" s="38"/>
      <c r="B988" s="38"/>
      <c r="C988" s="38"/>
      <c r="D988" s="38"/>
      <c r="E988" s="38"/>
      <c r="F988" s="38"/>
      <c r="G988" s="38"/>
      <c r="H988" s="38"/>
      <c r="I988" s="38"/>
      <c r="J988" s="38"/>
      <c r="K988" s="38"/>
      <c r="L988" s="38"/>
      <c r="M988" s="38"/>
      <c r="N988" s="38"/>
      <c r="O988" s="38"/>
      <c r="P988" s="38"/>
      <c r="Q988" s="38"/>
      <c r="R988" s="38"/>
      <c r="S988" s="38"/>
      <c r="T988" s="38"/>
      <c r="U988" s="38"/>
      <c r="V988" s="38"/>
      <c r="W988" s="38"/>
      <c r="X988" s="38"/>
      <c r="Y988" s="38"/>
      <c r="Z988" s="38"/>
    </row>
    <row r="989" spans="1:26" ht="12.75" customHeight="1">
      <c r="A989" s="38"/>
      <c r="B989" s="38"/>
      <c r="C989" s="38"/>
      <c r="D989" s="38"/>
      <c r="E989" s="38"/>
      <c r="F989" s="38"/>
      <c r="G989" s="38"/>
      <c r="H989" s="38"/>
      <c r="I989" s="38"/>
      <c r="J989" s="38"/>
      <c r="K989" s="38"/>
      <c r="L989" s="38"/>
      <c r="M989" s="38"/>
      <c r="N989" s="38"/>
      <c r="O989" s="38"/>
      <c r="P989" s="38"/>
      <c r="Q989" s="38"/>
      <c r="R989" s="38"/>
      <c r="S989" s="38"/>
      <c r="T989" s="38"/>
      <c r="U989" s="38"/>
      <c r="V989" s="38"/>
      <c r="W989" s="38"/>
      <c r="X989" s="38"/>
      <c r="Y989" s="38"/>
      <c r="Z989" s="38"/>
    </row>
    <row r="990" spans="1:26" ht="12.75" customHeight="1">
      <c r="A990" s="38"/>
      <c r="B990" s="38"/>
      <c r="C990" s="38"/>
      <c r="D990" s="38"/>
      <c r="E990" s="38"/>
      <c r="F990" s="38"/>
      <c r="G990" s="38"/>
      <c r="H990" s="38"/>
      <c r="I990" s="38"/>
      <c r="J990" s="38"/>
      <c r="K990" s="38"/>
      <c r="L990" s="38"/>
      <c r="M990" s="38"/>
      <c r="N990" s="38"/>
      <c r="O990" s="38"/>
      <c r="P990" s="38"/>
      <c r="Q990" s="38"/>
      <c r="R990" s="38"/>
      <c r="S990" s="38"/>
      <c r="T990" s="38"/>
      <c r="U990" s="38"/>
      <c r="V990" s="38"/>
      <c r="W990" s="38"/>
      <c r="X990" s="38"/>
      <c r="Y990" s="38"/>
      <c r="Z990" s="38"/>
    </row>
    <row r="991" spans="1:26" ht="12.75" customHeight="1">
      <c r="A991" s="38"/>
      <c r="B991" s="38"/>
      <c r="C991" s="38"/>
      <c r="D991" s="38"/>
      <c r="E991" s="38"/>
      <c r="F991" s="38"/>
      <c r="G991" s="38"/>
      <c r="H991" s="38"/>
      <c r="I991" s="38"/>
      <c r="J991" s="38"/>
      <c r="K991" s="38"/>
      <c r="L991" s="38"/>
      <c r="M991" s="38"/>
      <c r="N991" s="38"/>
      <c r="O991" s="38"/>
      <c r="P991" s="38"/>
      <c r="Q991" s="38"/>
      <c r="R991" s="38"/>
      <c r="S991" s="38"/>
      <c r="T991" s="38"/>
      <c r="U991" s="38"/>
      <c r="V991" s="38"/>
      <c r="W991" s="38"/>
      <c r="X991" s="38"/>
      <c r="Y991" s="38"/>
      <c r="Z991" s="38"/>
    </row>
    <row r="992" spans="1:26" ht="12.75" customHeight="1">
      <c r="A992" s="38"/>
      <c r="B992" s="38"/>
      <c r="C992" s="38"/>
      <c r="D992" s="38"/>
      <c r="E992" s="38"/>
      <c r="F992" s="38"/>
      <c r="G992" s="38"/>
      <c r="H992" s="38"/>
      <c r="I992" s="38"/>
      <c r="J992" s="38"/>
      <c r="K992" s="38"/>
      <c r="L992" s="38"/>
      <c r="M992" s="38"/>
      <c r="N992" s="38"/>
      <c r="O992" s="38"/>
      <c r="P992" s="38"/>
      <c r="Q992" s="38"/>
      <c r="R992" s="38"/>
      <c r="S992" s="38"/>
      <c r="T992" s="38"/>
      <c r="U992" s="38"/>
      <c r="V992" s="38"/>
      <c r="W992" s="38"/>
      <c r="X992" s="38"/>
      <c r="Y992" s="38"/>
      <c r="Z992" s="38"/>
    </row>
    <row r="993" spans="1:26" ht="12.75" customHeight="1">
      <c r="A993" s="38"/>
      <c r="B993" s="38"/>
      <c r="C993" s="38"/>
      <c r="D993" s="38"/>
      <c r="E993" s="38"/>
      <c r="F993" s="38"/>
      <c r="G993" s="38"/>
      <c r="H993" s="38"/>
      <c r="I993" s="38"/>
      <c r="J993" s="38"/>
      <c r="K993" s="38"/>
      <c r="L993" s="38"/>
      <c r="M993" s="38"/>
      <c r="N993" s="38"/>
      <c r="O993" s="38"/>
      <c r="P993" s="38"/>
      <c r="Q993" s="38"/>
      <c r="R993" s="38"/>
      <c r="S993" s="38"/>
      <c r="T993" s="38"/>
      <c r="U993" s="38"/>
      <c r="V993" s="38"/>
      <c r="W993" s="38"/>
      <c r="X993" s="38"/>
      <c r="Y993" s="38"/>
      <c r="Z993" s="38"/>
    </row>
    <row r="994" spans="1:26" ht="12.75" customHeight="1">
      <c r="A994" s="38"/>
      <c r="B994" s="38"/>
      <c r="C994" s="38"/>
      <c r="D994" s="38"/>
      <c r="E994" s="38"/>
      <c r="F994" s="38"/>
      <c r="G994" s="38"/>
      <c r="H994" s="38"/>
      <c r="I994" s="38"/>
      <c r="J994" s="38"/>
      <c r="K994" s="38"/>
      <c r="L994" s="38"/>
      <c r="M994" s="38"/>
      <c r="N994" s="38"/>
      <c r="O994" s="38"/>
      <c r="P994" s="38"/>
      <c r="Q994" s="38"/>
      <c r="R994" s="38"/>
      <c r="S994" s="38"/>
      <c r="T994" s="38"/>
      <c r="U994" s="38"/>
      <c r="V994" s="38"/>
      <c r="W994" s="38"/>
      <c r="X994" s="38"/>
      <c r="Y994" s="38"/>
      <c r="Z994" s="38"/>
    </row>
    <row r="995" spans="1:26" ht="12.75" customHeight="1">
      <c r="A995" s="38"/>
      <c r="B995" s="38"/>
      <c r="C995" s="38"/>
      <c r="D995" s="38"/>
      <c r="E995" s="38"/>
      <c r="F995" s="38"/>
      <c r="G995" s="38"/>
      <c r="H995" s="38"/>
      <c r="I995" s="38"/>
      <c r="J995" s="38"/>
      <c r="K995" s="38"/>
      <c r="L995" s="38"/>
      <c r="M995" s="38"/>
      <c r="N995" s="38"/>
      <c r="O995" s="38"/>
      <c r="P995" s="38"/>
      <c r="Q995" s="38"/>
      <c r="R995" s="38"/>
      <c r="S995" s="38"/>
      <c r="T995" s="38"/>
      <c r="U995" s="38"/>
      <c r="V995" s="38"/>
      <c r="W995" s="38"/>
      <c r="X995" s="38"/>
      <c r="Y995" s="38"/>
      <c r="Z995" s="38"/>
    </row>
    <row r="996" spans="1:26" ht="12.75" customHeight="1">
      <c r="A996" s="38"/>
      <c r="B996" s="38"/>
      <c r="C996" s="38"/>
      <c r="D996" s="38"/>
      <c r="E996" s="38"/>
      <c r="F996" s="38"/>
      <c r="G996" s="38"/>
      <c r="H996" s="38"/>
      <c r="I996" s="38"/>
      <c r="J996" s="38"/>
      <c r="K996" s="38"/>
      <c r="L996" s="38"/>
      <c r="M996" s="38"/>
      <c r="N996" s="38"/>
      <c r="O996" s="38"/>
      <c r="P996" s="38"/>
      <c r="Q996" s="38"/>
      <c r="R996" s="38"/>
      <c r="S996" s="38"/>
      <c r="T996" s="38"/>
      <c r="U996" s="38"/>
      <c r="V996" s="38"/>
      <c r="W996" s="38"/>
      <c r="X996" s="38"/>
      <c r="Y996" s="38"/>
      <c r="Z996" s="38"/>
    </row>
    <row r="997" spans="1:26" ht="12.75" customHeight="1">
      <c r="A997" s="38"/>
      <c r="B997" s="38"/>
      <c r="C997" s="38"/>
      <c r="D997" s="38"/>
      <c r="E997" s="38"/>
      <c r="F997" s="38"/>
      <c r="G997" s="38"/>
      <c r="H997" s="38"/>
      <c r="I997" s="38"/>
      <c r="J997" s="38"/>
      <c r="K997" s="38"/>
      <c r="L997" s="38"/>
      <c r="M997" s="38"/>
      <c r="N997" s="38"/>
      <c r="O997" s="38"/>
      <c r="P997" s="38"/>
      <c r="Q997" s="38"/>
      <c r="R997" s="38"/>
      <c r="S997" s="38"/>
      <c r="T997" s="38"/>
      <c r="U997" s="38"/>
      <c r="V997" s="38"/>
      <c r="W997" s="38"/>
      <c r="X997" s="38"/>
      <c r="Y997" s="38"/>
      <c r="Z997" s="38"/>
    </row>
    <row r="998" spans="1:26" ht="12.75" customHeight="1">
      <c r="A998" s="38"/>
      <c r="B998" s="38"/>
      <c r="C998" s="38"/>
      <c r="D998" s="38"/>
      <c r="E998" s="38"/>
      <c r="F998" s="38"/>
      <c r="G998" s="38"/>
      <c r="H998" s="38"/>
      <c r="I998" s="38"/>
      <c r="J998" s="38"/>
      <c r="K998" s="38"/>
      <c r="L998" s="38"/>
      <c r="M998" s="38"/>
      <c r="N998" s="38"/>
      <c r="O998" s="38"/>
      <c r="P998" s="38"/>
      <c r="Q998" s="38"/>
      <c r="R998" s="38"/>
      <c r="S998" s="38"/>
      <c r="T998" s="38"/>
      <c r="U998" s="38"/>
      <c r="V998" s="38"/>
      <c r="W998" s="38"/>
      <c r="X998" s="38"/>
      <c r="Y998" s="38"/>
      <c r="Z998" s="38"/>
    </row>
    <row r="999" spans="1:26" ht="12.75" customHeight="1">
      <c r="A999" s="38"/>
      <c r="B999" s="38"/>
      <c r="C999" s="38"/>
      <c r="D999" s="38"/>
      <c r="E999" s="38"/>
      <c r="F999" s="38"/>
      <c r="G999" s="38"/>
      <c r="H999" s="38"/>
      <c r="I999" s="38"/>
      <c r="J999" s="38"/>
      <c r="K999" s="38"/>
      <c r="L999" s="38"/>
      <c r="M999" s="38"/>
      <c r="N999" s="38"/>
      <c r="O999" s="38"/>
      <c r="P999" s="38"/>
      <c r="Q999" s="38"/>
      <c r="R999" s="38"/>
      <c r="S999" s="38"/>
      <c r="T999" s="38"/>
      <c r="U999" s="38"/>
      <c r="V999" s="38"/>
      <c r="W999" s="38"/>
      <c r="X999" s="38"/>
      <c r="Y999" s="38"/>
      <c r="Z999" s="38"/>
    </row>
    <row r="1000" spans="1:26" ht="12.75" customHeight="1">
      <c r="A1000" s="38"/>
      <c r="B1000" s="38"/>
      <c r="C1000" s="38"/>
      <c r="D1000" s="38"/>
      <c r="E1000" s="38"/>
      <c r="F1000" s="38"/>
      <c r="G1000" s="38"/>
      <c r="H1000" s="38"/>
      <c r="I1000" s="38"/>
      <c r="J1000" s="38"/>
      <c r="K1000" s="38"/>
      <c r="L1000" s="38"/>
      <c r="M1000" s="38"/>
      <c r="N1000" s="38"/>
      <c r="O1000" s="38"/>
      <c r="P1000" s="38"/>
      <c r="Q1000" s="38"/>
      <c r="R1000" s="38"/>
      <c r="S1000" s="38"/>
      <c r="T1000" s="38"/>
      <c r="U1000" s="38"/>
      <c r="V1000" s="38"/>
      <c r="W1000" s="38"/>
      <c r="X1000" s="38"/>
      <c r="Y1000" s="38"/>
      <c r="Z1000" s="38"/>
    </row>
  </sheetData>
  <mergeCells count="1">
    <mergeCell ref="C4:D4"/>
  </mergeCells>
  <pageMargins left="0.75" right="0.75" top="1" bottom="1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Z1000"/>
  <sheetViews>
    <sheetView showGridLines="0" workbookViewId="0">
      <selection activeCell="I13" sqref="I13"/>
    </sheetView>
  </sheetViews>
  <sheetFormatPr defaultColWidth="11.25" defaultRowHeight="15" customHeight="1"/>
  <cols>
    <col min="1" max="1" width="1.375" customWidth="1"/>
    <col min="2" max="2" width="16.875" customWidth="1"/>
    <col min="3" max="3" width="14.625" customWidth="1"/>
    <col min="4" max="4" width="11.125" customWidth="1"/>
    <col min="5" max="5" width="9.125" customWidth="1"/>
    <col min="6" max="6" width="16.75" customWidth="1"/>
    <col min="7" max="7" width="11.5" customWidth="1"/>
    <col min="8" max="8" width="8.375" customWidth="1"/>
    <col min="9" max="9" width="11.75" customWidth="1"/>
    <col min="10" max="10" width="11" customWidth="1"/>
    <col min="11" max="11" width="11.75" customWidth="1"/>
    <col min="12" max="12" width="8.25" customWidth="1"/>
    <col min="13" max="13" width="8" customWidth="1"/>
    <col min="14" max="14" width="11.125" customWidth="1"/>
    <col min="15" max="15" width="10.5" customWidth="1"/>
    <col min="16" max="16" width="8.75" customWidth="1"/>
    <col min="17" max="17" width="9.625" customWidth="1"/>
    <col min="18" max="19" width="11.75" customWidth="1"/>
    <col min="20" max="20" width="10.5" customWidth="1"/>
    <col min="21" max="21" width="11.75" customWidth="1"/>
    <col min="22" max="22" width="9.375" customWidth="1"/>
    <col min="23" max="26" width="8.5" customWidth="1"/>
  </cols>
  <sheetData>
    <row r="1" spans="1:22" ht="15.75" customHeight="1">
      <c r="A1" s="100" t="str">
        <f>"                                         "&amp;ThongtinDN!C5&amp;" "&amp;ThongtinDN!D5</f>
        <v xml:space="preserve">                                         Tên đơn vị:  </v>
      </c>
      <c r="H1" s="101"/>
      <c r="J1" s="102"/>
      <c r="L1" s="101"/>
      <c r="M1" s="101"/>
      <c r="N1" s="102"/>
      <c r="O1" s="102"/>
      <c r="P1" s="102"/>
      <c r="Q1" s="102"/>
      <c r="R1" s="102"/>
      <c r="S1" s="102"/>
      <c r="T1" s="102"/>
      <c r="U1" s="102"/>
    </row>
    <row r="2" spans="1:22" ht="15.75" customHeight="1">
      <c r="A2" s="100" t="str">
        <f>"                                         "&amp;ThongtinDN!C6&amp;" "&amp;ThongtinDN!D6</f>
        <v xml:space="preserve">                                         Địa chỉ: </v>
      </c>
      <c r="H2" s="101"/>
      <c r="J2" s="102"/>
      <c r="L2" s="101"/>
      <c r="M2" s="101"/>
      <c r="N2" s="102"/>
      <c r="O2" s="102"/>
      <c r="P2" s="102"/>
      <c r="Q2" s="102"/>
      <c r="R2" s="102"/>
      <c r="S2" s="102"/>
      <c r="T2" s="102"/>
      <c r="U2" s="102"/>
    </row>
    <row r="3" spans="1:22" ht="15.75" customHeight="1">
      <c r="A3" s="100" t="str">
        <f>"                                         "&amp;ThongtinDN!C7&amp;" "&amp;ThongtinDN!D7</f>
        <v xml:space="preserve">                                         MST:  </v>
      </c>
      <c r="H3" s="101"/>
      <c r="J3" s="102"/>
      <c r="L3" s="101"/>
      <c r="M3" s="101"/>
      <c r="N3" s="102"/>
      <c r="O3" s="102"/>
      <c r="P3" s="102"/>
      <c r="Q3" s="102"/>
      <c r="R3" s="102"/>
      <c r="S3" s="102"/>
      <c r="T3" s="102"/>
      <c r="U3" s="102"/>
    </row>
    <row r="4" spans="1:22" ht="33" customHeight="1">
      <c r="C4" s="103" t="s">
        <v>51</v>
      </c>
      <c r="D4" s="103"/>
      <c r="E4" s="103"/>
      <c r="F4" s="103"/>
      <c r="G4" s="103"/>
      <c r="H4" s="104"/>
      <c r="I4" s="103"/>
      <c r="J4" s="105"/>
      <c r="K4" s="103"/>
      <c r="L4" s="104"/>
      <c r="M4" s="104"/>
      <c r="N4" s="105"/>
      <c r="O4" s="105"/>
      <c r="P4" s="105"/>
      <c r="Q4" s="105"/>
      <c r="R4" s="105"/>
      <c r="S4" s="105"/>
      <c r="T4" s="105"/>
      <c r="U4" s="105"/>
    </row>
    <row r="5" spans="1:22" ht="15.75" customHeight="1">
      <c r="H5" s="101"/>
      <c r="J5" s="102"/>
      <c r="L5" s="101"/>
      <c r="M5" s="101"/>
      <c r="N5" s="102"/>
      <c r="O5" s="102"/>
      <c r="P5" s="102"/>
      <c r="Q5" s="102"/>
      <c r="R5" s="102"/>
      <c r="S5" s="102"/>
      <c r="T5" s="102"/>
      <c r="U5" s="102"/>
    </row>
    <row r="6" spans="1:22" ht="15.75" customHeight="1">
      <c r="A6" s="284"/>
      <c r="B6" s="286" t="s">
        <v>52</v>
      </c>
      <c r="C6" s="288" t="s">
        <v>53</v>
      </c>
      <c r="D6" s="288" t="s">
        <v>54</v>
      </c>
      <c r="E6" s="288" t="s">
        <v>55</v>
      </c>
      <c r="F6" s="288" t="s">
        <v>56</v>
      </c>
      <c r="G6" s="289" t="s">
        <v>57</v>
      </c>
      <c r="H6" s="290" t="s">
        <v>58</v>
      </c>
      <c r="I6" s="292" t="s">
        <v>59</v>
      </c>
      <c r="J6" s="293"/>
      <c r="K6" s="293"/>
      <c r="L6" s="293"/>
      <c r="M6" s="294"/>
      <c r="N6" s="295" t="s">
        <v>60</v>
      </c>
      <c r="O6" s="296"/>
      <c r="P6" s="296"/>
      <c r="Q6" s="297"/>
      <c r="R6" s="280" t="s">
        <v>61</v>
      </c>
      <c r="S6" s="280" t="s">
        <v>62</v>
      </c>
      <c r="T6" s="280" t="s">
        <v>63</v>
      </c>
      <c r="U6" s="280" t="s">
        <v>64</v>
      </c>
      <c r="V6" s="282" t="s">
        <v>65</v>
      </c>
    </row>
    <row r="7" spans="1:22" ht="15.75" customHeight="1">
      <c r="A7" s="285"/>
      <c r="B7" s="287"/>
      <c r="C7" s="281"/>
      <c r="D7" s="281"/>
      <c r="E7" s="281"/>
      <c r="F7" s="281"/>
      <c r="G7" s="281"/>
      <c r="H7" s="291"/>
      <c r="I7" s="106" t="s">
        <v>59</v>
      </c>
      <c r="J7" s="107" t="s">
        <v>66</v>
      </c>
      <c r="K7" s="108" t="s">
        <v>67</v>
      </c>
      <c r="L7" s="109" t="s">
        <v>68</v>
      </c>
      <c r="M7" s="109" t="s">
        <v>69</v>
      </c>
      <c r="N7" s="110" t="s">
        <v>70</v>
      </c>
      <c r="O7" s="110" t="s">
        <v>71</v>
      </c>
      <c r="P7" s="110" t="s">
        <v>72</v>
      </c>
      <c r="Q7" s="110" t="s">
        <v>73</v>
      </c>
      <c r="R7" s="281"/>
      <c r="S7" s="281"/>
      <c r="T7" s="281"/>
      <c r="U7" s="281"/>
      <c r="V7" s="283"/>
    </row>
    <row r="8" spans="1:22" ht="15.75" customHeight="1">
      <c r="A8" s="111"/>
      <c r="B8" s="112" t="s">
        <v>74</v>
      </c>
      <c r="C8" s="112" t="s">
        <v>75</v>
      </c>
      <c r="D8" s="112" t="s">
        <v>76</v>
      </c>
      <c r="E8" s="112" t="s">
        <v>77</v>
      </c>
      <c r="F8" s="113" t="s">
        <v>78</v>
      </c>
      <c r="G8" s="113" t="s">
        <v>79</v>
      </c>
      <c r="H8" s="114" t="s">
        <v>80</v>
      </c>
      <c r="I8" s="112" t="s">
        <v>81</v>
      </c>
      <c r="J8" s="112" t="s">
        <v>82</v>
      </c>
      <c r="K8" s="112" t="s">
        <v>83</v>
      </c>
      <c r="L8" s="112" t="s">
        <v>84</v>
      </c>
      <c r="M8" s="112" t="s">
        <v>85</v>
      </c>
      <c r="N8" s="113" t="s">
        <v>86</v>
      </c>
      <c r="O8" s="113" t="s">
        <v>87</v>
      </c>
      <c r="P8" s="113" t="s">
        <v>88</v>
      </c>
      <c r="Q8" s="113" t="s">
        <v>89</v>
      </c>
      <c r="R8" s="113" t="s">
        <v>90</v>
      </c>
      <c r="S8" s="113" t="s">
        <v>91</v>
      </c>
      <c r="T8" s="113" t="s">
        <v>92</v>
      </c>
      <c r="U8" s="113" t="s">
        <v>93</v>
      </c>
      <c r="V8" s="114" t="s">
        <v>94</v>
      </c>
    </row>
    <row r="9" spans="1:22" ht="29.25" customHeight="1">
      <c r="B9" s="115" t="s">
        <v>95</v>
      </c>
      <c r="C9" s="116" t="s">
        <v>96</v>
      </c>
      <c r="D9" s="117" t="s">
        <v>97</v>
      </c>
      <c r="E9" s="117" t="s">
        <v>98</v>
      </c>
      <c r="F9" s="118" t="str">
        <f>IF(E9="","",VLOOKUP(E9,'DANH MỤC KHÁCH  HÀNG'!$A$7:$E$172,2,0))</f>
        <v>Công Ty TNHH A</v>
      </c>
      <c r="G9" s="119" t="s">
        <v>99</v>
      </c>
      <c r="H9" s="120">
        <v>43831</v>
      </c>
      <c r="I9" s="121">
        <v>4500000000</v>
      </c>
      <c r="J9" s="121">
        <v>2000000</v>
      </c>
      <c r="K9" s="122">
        <f t="shared" ref="K9:K100" si="0">I9+J9</f>
        <v>4502000000</v>
      </c>
      <c r="L9" s="123">
        <v>43831</v>
      </c>
      <c r="M9" s="123">
        <v>43963</v>
      </c>
      <c r="N9" s="124">
        <f>SUMIF('Nhập liệu'!$C10:$C2000,'Hợp đồng'!$B9,'Nhập liệu'!L$10:L$2000)</f>
        <v>550505954</v>
      </c>
      <c r="O9" s="124">
        <f>SUMIF('Nhập liệu'!$C10:$C2000,'Hợp đồng'!$B9,'Nhập liệu'!M$10:M$2000)</f>
        <v>294540000</v>
      </c>
      <c r="P9" s="124">
        <f>SUMIF('Nhập liệu'!$C10:$C2000,'Hợp đồng'!$B9,'Nhập liệu'!N$10:N$2000)</f>
        <v>0</v>
      </c>
      <c r="Q9" s="124">
        <f>SUMIF('Nhập liệu'!$C10:$C2000,'Hợp đồng'!$B9,'Nhập liệu'!O$10:O$2000)</f>
        <v>5988625</v>
      </c>
      <c r="R9" s="125">
        <f t="shared" ref="R9:R100" si="1">SUM(N9:Q9)</f>
        <v>851034579</v>
      </c>
      <c r="S9" s="125">
        <f t="shared" ref="S9:S100" si="2">K9-R9</f>
        <v>3650965421</v>
      </c>
      <c r="T9" s="124">
        <f>SUMIF('Nhập liệu'!$C10:$C2000,'Hợp đồng'!$B9,'Nhập liệu'!P$10:P$2000)</f>
        <v>5000000</v>
      </c>
      <c r="U9" s="124">
        <f t="shared" ref="U9:U100" si="3">K9-T9</f>
        <v>4497000000</v>
      </c>
      <c r="V9" s="126"/>
    </row>
    <row r="10" spans="1:22" ht="15.75" customHeight="1">
      <c r="B10" s="127" t="s">
        <v>100</v>
      </c>
      <c r="C10" s="128" t="s">
        <v>101</v>
      </c>
      <c r="D10" s="129" t="s">
        <v>102</v>
      </c>
      <c r="E10" s="129" t="s">
        <v>103</v>
      </c>
      <c r="F10" s="130" t="str">
        <f>IF(E10="","",VLOOKUP(E10,'DANH MỤC KHÁCH  HÀNG'!$A$7:$E$172,2,0))</f>
        <v>Công Ty TNHH B</v>
      </c>
      <c r="G10" s="131" t="s">
        <v>104</v>
      </c>
      <c r="H10" s="132">
        <v>43832</v>
      </c>
      <c r="I10" s="131">
        <v>1500000000</v>
      </c>
      <c r="J10" s="131">
        <v>-500000000</v>
      </c>
      <c r="K10" s="124">
        <f t="shared" si="0"/>
        <v>1000000000</v>
      </c>
      <c r="L10" s="133">
        <v>43866</v>
      </c>
      <c r="M10" s="133">
        <v>44093</v>
      </c>
      <c r="N10" s="124">
        <f>SUMIF('Nhập liệu'!$C11:$C2001,'Hợp đồng'!$B10,'Nhập liệu'!L$10:L$2000)</f>
        <v>345343979.5</v>
      </c>
      <c r="O10" s="124">
        <f>SUMIF('Nhập liệu'!$C11:$C2001,'Hợp đồng'!$B10,'Nhập liệu'!M$10:M$2000)</f>
        <v>131540000</v>
      </c>
      <c r="P10" s="124">
        <f>SUMIF('Nhập liệu'!$C11:$C2001,'Hợp đồng'!$B10,'Nhập liệu'!N$10:N$2000)</f>
        <v>0</v>
      </c>
      <c r="Q10" s="124">
        <f>SUMIF('Nhập liệu'!$C11:$C2001,'Hợp đồng'!$B10,'Nhập liệu'!O$10:O$2000)</f>
        <v>5988625</v>
      </c>
      <c r="R10" s="125">
        <f t="shared" si="1"/>
        <v>482872604.5</v>
      </c>
      <c r="S10" s="125">
        <f t="shared" si="2"/>
        <v>517127395.5</v>
      </c>
      <c r="T10" s="124">
        <f>SUMIF('Nhập liệu'!$C11:$C2001,'Hợp đồng'!$B10,'Nhập liệu'!P$10:P$2000)</f>
        <v>100000000</v>
      </c>
      <c r="U10" s="124">
        <f t="shared" si="3"/>
        <v>900000000</v>
      </c>
      <c r="V10" s="134"/>
    </row>
    <row r="11" spans="1:22" ht="15.75" customHeight="1">
      <c r="B11" s="127"/>
      <c r="C11" s="128"/>
      <c r="D11" s="129"/>
      <c r="E11" s="129"/>
      <c r="F11" s="130" t="str">
        <f>IF(E11="","",VLOOKUP(E11,'DANH MỤC KHÁCH  HÀNG'!$A$7:$E$172,2,0))</f>
        <v/>
      </c>
      <c r="G11" s="131"/>
      <c r="H11" s="132"/>
      <c r="I11" s="131"/>
      <c r="J11" s="131"/>
      <c r="K11" s="124">
        <f t="shared" si="0"/>
        <v>0</v>
      </c>
      <c r="L11" s="133"/>
      <c r="M11" s="133"/>
      <c r="N11" s="124">
        <f>SUMIF('Nhập liệu'!$C12:$C2002,'Hợp đồng'!$B11,'Nhập liệu'!L$10:L$2000)</f>
        <v>0</v>
      </c>
      <c r="O11" s="124">
        <f>SUMIF('Nhập liệu'!$C12:$C2002,'Hợp đồng'!$B11,'Nhập liệu'!M$10:M$2000)</f>
        <v>0</v>
      </c>
      <c r="P11" s="124">
        <f>SUMIF('Nhập liệu'!$C12:$C2002,'Hợp đồng'!$B11,'Nhập liệu'!N$10:N$2000)</f>
        <v>0</v>
      </c>
      <c r="Q11" s="124">
        <f>SUMIF('Nhập liệu'!$C12:$C2002,'Hợp đồng'!$B11,'Nhập liệu'!O$10:O$2000)</f>
        <v>0</v>
      </c>
      <c r="R11" s="125">
        <f t="shared" si="1"/>
        <v>0</v>
      </c>
      <c r="S11" s="125">
        <f t="shared" si="2"/>
        <v>0</v>
      </c>
      <c r="T11" s="124">
        <f>SUMIF('Nhập liệu'!$C12:$C2002,'Hợp đồng'!$B11,'Nhập liệu'!P$10:P$2000)</f>
        <v>0</v>
      </c>
      <c r="U11" s="124">
        <f t="shared" si="3"/>
        <v>0</v>
      </c>
      <c r="V11" s="134"/>
    </row>
    <row r="12" spans="1:22" ht="15.75" customHeight="1">
      <c r="B12" s="127"/>
      <c r="C12" s="128"/>
      <c r="D12" s="129"/>
      <c r="E12" s="129"/>
      <c r="F12" s="130" t="str">
        <f>IF(E12="","",VLOOKUP(E12,'DANH MỤC KHÁCH  HÀNG'!$A$7:$E$172,2,0))</f>
        <v/>
      </c>
      <c r="G12" s="131"/>
      <c r="H12" s="132"/>
      <c r="I12" s="131"/>
      <c r="J12" s="131"/>
      <c r="K12" s="124">
        <f t="shared" si="0"/>
        <v>0</v>
      </c>
      <c r="L12" s="133"/>
      <c r="M12" s="133"/>
      <c r="N12" s="124">
        <f>SUMIF('Nhập liệu'!$C13:$C2003,'Hợp đồng'!$B12,'Nhập liệu'!L$10:L$2000)</f>
        <v>0</v>
      </c>
      <c r="O12" s="124">
        <f>SUMIF('Nhập liệu'!$C13:$C2003,'Hợp đồng'!$B12,'Nhập liệu'!M$10:M$2000)</f>
        <v>0</v>
      </c>
      <c r="P12" s="124">
        <f>SUMIF('Nhập liệu'!$C13:$C2003,'Hợp đồng'!$B12,'Nhập liệu'!N$10:N$2000)</f>
        <v>0</v>
      </c>
      <c r="Q12" s="124">
        <f>SUMIF('Nhập liệu'!$C13:$C2003,'Hợp đồng'!$B12,'Nhập liệu'!O$10:O$2000)</f>
        <v>0</v>
      </c>
      <c r="R12" s="125">
        <f t="shared" si="1"/>
        <v>0</v>
      </c>
      <c r="S12" s="125">
        <f t="shared" si="2"/>
        <v>0</v>
      </c>
      <c r="T12" s="124">
        <f>SUMIF('Nhập liệu'!$C13:$C2003,'Hợp đồng'!$B12,'Nhập liệu'!P$10:P$2000)</f>
        <v>0</v>
      </c>
      <c r="U12" s="124">
        <f t="shared" si="3"/>
        <v>0</v>
      </c>
      <c r="V12" s="134"/>
    </row>
    <row r="13" spans="1:22" ht="15.75" customHeight="1">
      <c r="B13" s="127"/>
      <c r="C13" s="128"/>
      <c r="D13" s="129"/>
      <c r="E13" s="129"/>
      <c r="F13" s="130" t="str">
        <f>IF(E13="","",VLOOKUP(E13,'DANH MỤC KHÁCH  HÀNG'!$A$7:$E$172,2,0))</f>
        <v/>
      </c>
      <c r="G13" s="131"/>
      <c r="H13" s="132"/>
      <c r="I13" s="131"/>
      <c r="J13" s="131"/>
      <c r="K13" s="124">
        <f t="shared" si="0"/>
        <v>0</v>
      </c>
      <c r="L13" s="133"/>
      <c r="M13" s="133"/>
      <c r="N13" s="124">
        <f>SUMIF('Nhập liệu'!$C14:$C2004,'Hợp đồng'!$B13,'Nhập liệu'!L$10:L$2000)</f>
        <v>0</v>
      </c>
      <c r="O13" s="124">
        <f>SUMIF('Nhập liệu'!$C14:$C2004,'Hợp đồng'!$B13,'Nhập liệu'!M$10:M$2000)</f>
        <v>0</v>
      </c>
      <c r="P13" s="124">
        <f>SUMIF('Nhập liệu'!$C14:$C2004,'Hợp đồng'!$B13,'Nhập liệu'!N$10:N$2000)</f>
        <v>0</v>
      </c>
      <c r="Q13" s="124">
        <f>SUMIF('Nhập liệu'!$C14:$C2004,'Hợp đồng'!$B13,'Nhập liệu'!O$10:O$2000)</f>
        <v>0</v>
      </c>
      <c r="R13" s="125">
        <f t="shared" si="1"/>
        <v>0</v>
      </c>
      <c r="S13" s="125">
        <f t="shared" si="2"/>
        <v>0</v>
      </c>
      <c r="T13" s="124">
        <f>SUMIF('Nhập liệu'!$C14:$C2004,'Hợp đồng'!$B13,'Nhập liệu'!P$10:P$2000)</f>
        <v>0</v>
      </c>
      <c r="U13" s="124">
        <f t="shared" si="3"/>
        <v>0</v>
      </c>
      <c r="V13" s="134"/>
    </row>
    <row r="14" spans="1:22" ht="15.75" customHeight="1">
      <c r="B14" s="127"/>
      <c r="C14" s="128"/>
      <c r="D14" s="129"/>
      <c r="E14" s="129"/>
      <c r="F14" s="130" t="str">
        <f>IF(E14="","",VLOOKUP(E14,'DANH MỤC KHÁCH  HÀNG'!$A$7:$E$172,2,0))</f>
        <v/>
      </c>
      <c r="G14" s="131"/>
      <c r="H14" s="132"/>
      <c r="I14" s="131"/>
      <c r="J14" s="131"/>
      <c r="K14" s="124">
        <f t="shared" si="0"/>
        <v>0</v>
      </c>
      <c r="L14" s="133"/>
      <c r="M14" s="133"/>
      <c r="N14" s="124">
        <f>SUMIF('Nhập liệu'!$C15:$C2005,'Hợp đồng'!$B14,'Nhập liệu'!L$10:L$2000)</f>
        <v>0</v>
      </c>
      <c r="O14" s="124">
        <f>SUMIF('Nhập liệu'!$C15:$C2005,'Hợp đồng'!$B14,'Nhập liệu'!M$10:M$2000)</f>
        <v>0</v>
      </c>
      <c r="P14" s="124">
        <f>SUMIF('Nhập liệu'!$C15:$C2005,'Hợp đồng'!$B14,'Nhập liệu'!N$10:N$2000)</f>
        <v>0</v>
      </c>
      <c r="Q14" s="124">
        <f>SUMIF('Nhập liệu'!$C15:$C2005,'Hợp đồng'!$B14,'Nhập liệu'!O$10:O$2000)</f>
        <v>0</v>
      </c>
      <c r="R14" s="125">
        <f t="shared" si="1"/>
        <v>0</v>
      </c>
      <c r="S14" s="125">
        <f t="shared" si="2"/>
        <v>0</v>
      </c>
      <c r="T14" s="124">
        <f>SUMIF('Nhập liệu'!$C15:$C2005,'Hợp đồng'!$B14,'Nhập liệu'!P$10:P$2000)</f>
        <v>0</v>
      </c>
      <c r="U14" s="124">
        <f t="shared" si="3"/>
        <v>0</v>
      </c>
      <c r="V14" s="134"/>
    </row>
    <row r="15" spans="1:22" ht="15.75" customHeight="1">
      <c r="B15" s="127"/>
      <c r="C15" s="128"/>
      <c r="D15" s="129"/>
      <c r="E15" s="129"/>
      <c r="F15" s="130" t="str">
        <f>IF(E15="","",VLOOKUP(E15,'DANH MỤC KHÁCH  HÀNG'!$A$7:$E$172,2,0))</f>
        <v/>
      </c>
      <c r="G15" s="131"/>
      <c r="H15" s="132"/>
      <c r="I15" s="131"/>
      <c r="J15" s="131"/>
      <c r="K15" s="124">
        <f t="shared" si="0"/>
        <v>0</v>
      </c>
      <c r="L15" s="133"/>
      <c r="M15" s="133"/>
      <c r="N15" s="124">
        <f>SUMIF('Nhập liệu'!$C16:$C2006,'Hợp đồng'!$B15,'Nhập liệu'!L$10:L$2000)</f>
        <v>0</v>
      </c>
      <c r="O15" s="124">
        <f>SUMIF('Nhập liệu'!$C16:$C2006,'Hợp đồng'!$B15,'Nhập liệu'!M$10:M$2000)</f>
        <v>0</v>
      </c>
      <c r="P15" s="124">
        <f>SUMIF('Nhập liệu'!$C16:$C2006,'Hợp đồng'!$B15,'Nhập liệu'!N$10:N$2000)</f>
        <v>0</v>
      </c>
      <c r="Q15" s="124">
        <f>SUMIF('Nhập liệu'!$C16:$C2006,'Hợp đồng'!$B15,'Nhập liệu'!O$10:O$2000)</f>
        <v>0</v>
      </c>
      <c r="R15" s="125">
        <f t="shared" si="1"/>
        <v>0</v>
      </c>
      <c r="S15" s="125">
        <f t="shared" si="2"/>
        <v>0</v>
      </c>
      <c r="T15" s="125"/>
      <c r="U15" s="124">
        <f t="shared" si="3"/>
        <v>0</v>
      </c>
      <c r="V15" s="134"/>
    </row>
    <row r="16" spans="1:22" ht="15.75" customHeight="1">
      <c r="B16" s="127"/>
      <c r="C16" s="128"/>
      <c r="D16" s="129"/>
      <c r="E16" s="129"/>
      <c r="F16" s="130" t="str">
        <f>IF(E16="","",VLOOKUP(E16,'DANH MỤC KHÁCH  HÀNG'!$A$7:$E$172,2,0))</f>
        <v/>
      </c>
      <c r="G16" s="131"/>
      <c r="H16" s="132"/>
      <c r="I16" s="131"/>
      <c r="J16" s="131"/>
      <c r="K16" s="124">
        <f t="shared" si="0"/>
        <v>0</v>
      </c>
      <c r="L16" s="133"/>
      <c r="M16" s="133"/>
      <c r="N16" s="124">
        <f>SUMIF('Nhập liệu'!$C17:$C2007,'Hợp đồng'!$B16,'Nhập liệu'!L$10:L$2000)</f>
        <v>0</v>
      </c>
      <c r="O16" s="124">
        <f>SUMIF('Nhập liệu'!$C17:$C2007,'Hợp đồng'!$B16,'Nhập liệu'!M$10:M$2000)</f>
        <v>0</v>
      </c>
      <c r="P16" s="124">
        <f>SUMIF('Nhập liệu'!$C17:$C2007,'Hợp đồng'!$B16,'Nhập liệu'!N$10:N$2000)</f>
        <v>0</v>
      </c>
      <c r="Q16" s="124">
        <f>SUMIF('Nhập liệu'!$C17:$C2007,'Hợp đồng'!$B16,'Nhập liệu'!O$10:O$2000)</f>
        <v>0</v>
      </c>
      <c r="R16" s="125">
        <f t="shared" si="1"/>
        <v>0</v>
      </c>
      <c r="S16" s="125">
        <f t="shared" si="2"/>
        <v>0</v>
      </c>
      <c r="T16" s="125"/>
      <c r="U16" s="124">
        <f t="shared" si="3"/>
        <v>0</v>
      </c>
      <c r="V16" s="134"/>
    </row>
    <row r="17" spans="2:22" ht="15.75" customHeight="1">
      <c r="B17" s="127"/>
      <c r="C17" s="128"/>
      <c r="D17" s="129"/>
      <c r="E17" s="129"/>
      <c r="F17" s="130" t="str">
        <f>IF(E17="","",VLOOKUP(E17,'DANH MỤC KHÁCH  HÀNG'!$A$7:$E$172,2,0))</f>
        <v/>
      </c>
      <c r="G17" s="131"/>
      <c r="H17" s="132"/>
      <c r="I17" s="131"/>
      <c r="J17" s="131"/>
      <c r="K17" s="124">
        <f t="shared" si="0"/>
        <v>0</v>
      </c>
      <c r="L17" s="133"/>
      <c r="M17" s="133"/>
      <c r="N17" s="124">
        <f>SUMIF('Nhập liệu'!$C18:$C2008,'Hợp đồng'!$B17,'Nhập liệu'!L$10:L$2000)</f>
        <v>0</v>
      </c>
      <c r="O17" s="124">
        <f>SUMIF('Nhập liệu'!$C18:$C2008,'Hợp đồng'!$B17,'Nhập liệu'!M$10:M$2000)</f>
        <v>0</v>
      </c>
      <c r="P17" s="124">
        <f>SUMIF('Nhập liệu'!$C18:$C2008,'Hợp đồng'!$B17,'Nhập liệu'!N$10:N$2000)</f>
        <v>0</v>
      </c>
      <c r="Q17" s="124">
        <f>SUMIF('Nhập liệu'!$C18:$C2008,'Hợp đồng'!$B17,'Nhập liệu'!O$10:O$2000)</f>
        <v>0</v>
      </c>
      <c r="R17" s="125">
        <f t="shared" si="1"/>
        <v>0</v>
      </c>
      <c r="S17" s="125">
        <f t="shared" si="2"/>
        <v>0</v>
      </c>
      <c r="T17" s="125"/>
      <c r="U17" s="124">
        <f t="shared" si="3"/>
        <v>0</v>
      </c>
      <c r="V17" s="134"/>
    </row>
    <row r="18" spans="2:22" ht="15.75" customHeight="1">
      <c r="B18" s="127"/>
      <c r="C18" s="135"/>
      <c r="D18" s="129"/>
      <c r="E18" s="129"/>
      <c r="F18" s="130" t="str">
        <f>IF(E18="","",VLOOKUP(E18,'DANH MỤC KHÁCH  HÀNG'!$A$7:$E$172,2,0))</f>
        <v/>
      </c>
      <c r="G18" s="131"/>
      <c r="H18" s="132"/>
      <c r="I18" s="131"/>
      <c r="J18" s="131"/>
      <c r="K18" s="124">
        <f t="shared" si="0"/>
        <v>0</v>
      </c>
      <c r="L18" s="133"/>
      <c r="M18" s="133"/>
      <c r="N18" s="124">
        <f>SUMIF('Nhập liệu'!$C19:$C2009,'Hợp đồng'!$B18,'Nhập liệu'!L$10:L$2000)</f>
        <v>0</v>
      </c>
      <c r="O18" s="124">
        <f>SUMIF('Nhập liệu'!$C19:$C2009,'Hợp đồng'!$B18,'Nhập liệu'!M$10:M$2000)</f>
        <v>0</v>
      </c>
      <c r="P18" s="124">
        <f>SUMIF('Nhập liệu'!$C19:$C2009,'Hợp đồng'!$B18,'Nhập liệu'!N$10:N$2000)</f>
        <v>0</v>
      </c>
      <c r="Q18" s="124">
        <f>SUMIF('Nhập liệu'!$C19:$C2009,'Hợp đồng'!$B18,'Nhập liệu'!O$10:O$2000)</f>
        <v>0</v>
      </c>
      <c r="R18" s="125">
        <f t="shared" si="1"/>
        <v>0</v>
      </c>
      <c r="S18" s="125">
        <f t="shared" si="2"/>
        <v>0</v>
      </c>
      <c r="T18" s="125"/>
      <c r="U18" s="124">
        <f t="shared" si="3"/>
        <v>0</v>
      </c>
      <c r="V18" s="134"/>
    </row>
    <row r="19" spans="2:22" ht="15.75" customHeight="1">
      <c r="B19" s="127"/>
      <c r="C19" s="135"/>
      <c r="D19" s="129"/>
      <c r="E19" s="129"/>
      <c r="F19" s="130" t="str">
        <f>IF(E19="","",VLOOKUP(E19,'DANH MỤC KHÁCH  HÀNG'!$A$7:$E$172,2,0))</f>
        <v/>
      </c>
      <c r="G19" s="131"/>
      <c r="H19" s="132"/>
      <c r="I19" s="131"/>
      <c r="J19" s="131"/>
      <c r="K19" s="124">
        <f t="shared" si="0"/>
        <v>0</v>
      </c>
      <c r="L19" s="133"/>
      <c r="M19" s="133"/>
      <c r="N19" s="124">
        <f>SUMIF('Nhập liệu'!$C20:$C2010,'Hợp đồng'!$B19,'Nhập liệu'!L$10:L$2000)</f>
        <v>0</v>
      </c>
      <c r="O19" s="124">
        <f>SUMIF('Nhập liệu'!$C20:$C2010,'Hợp đồng'!$B19,'Nhập liệu'!M$10:M$2000)</f>
        <v>0</v>
      </c>
      <c r="P19" s="124">
        <f>SUMIF('Nhập liệu'!$C20:$C2010,'Hợp đồng'!$B19,'Nhập liệu'!N$10:N$2000)</f>
        <v>0</v>
      </c>
      <c r="Q19" s="124">
        <f>SUMIF('Nhập liệu'!$C20:$C2010,'Hợp đồng'!$B19,'Nhập liệu'!O$10:O$2000)</f>
        <v>0</v>
      </c>
      <c r="R19" s="125">
        <f t="shared" si="1"/>
        <v>0</v>
      </c>
      <c r="S19" s="125">
        <f t="shared" si="2"/>
        <v>0</v>
      </c>
      <c r="T19" s="125"/>
      <c r="U19" s="124">
        <f t="shared" si="3"/>
        <v>0</v>
      </c>
      <c r="V19" s="134"/>
    </row>
    <row r="20" spans="2:22" ht="15.75" customHeight="1">
      <c r="B20" s="127"/>
      <c r="C20" s="135"/>
      <c r="D20" s="129"/>
      <c r="E20" s="129"/>
      <c r="F20" s="130" t="str">
        <f>IF(E20="","",VLOOKUP(E20,'DANH MỤC KHÁCH  HÀNG'!$A$7:$E$172,2,0))</f>
        <v/>
      </c>
      <c r="G20" s="131"/>
      <c r="H20" s="132"/>
      <c r="I20" s="131"/>
      <c r="J20" s="131"/>
      <c r="K20" s="124">
        <f t="shared" si="0"/>
        <v>0</v>
      </c>
      <c r="L20" s="133"/>
      <c r="M20" s="133"/>
      <c r="N20" s="124">
        <f>SUMIF('Nhập liệu'!$C21:$C2011,'Hợp đồng'!$B20,'Nhập liệu'!L$10:L$2000)</f>
        <v>0</v>
      </c>
      <c r="O20" s="124">
        <f>SUMIF('Nhập liệu'!$C21:$C2011,'Hợp đồng'!$B20,'Nhập liệu'!M$10:M$2000)</f>
        <v>0</v>
      </c>
      <c r="P20" s="124">
        <f>SUMIF('Nhập liệu'!$C21:$C2011,'Hợp đồng'!$B20,'Nhập liệu'!N$10:N$2000)</f>
        <v>0</v>
      </c>
      <c r="Q20" s="124">
        <f>SUMIF('Nhập liệu'!$C21:$C2011,'Hợp đồng'!$B20,'Nhập liệu'!O$10:O$2000)</f>
        <v>0</v>
      </c>
      <c r="R20" s="125">
        <f t="shared" si="1"/>
        <v>0</v>
      </c>
      <c r="S20" s="125">
        <f t="shared" si="2"/>
        <v>0</v>
      </c>
      <c r="T20" s="125"/>
      <c r="U20" s="124">
        <f t="shared" si="3"/>
        <v>0</v>
      </c>
      <c r="V20" s="134"/>
    </row>
    <row r="21" spans="2:22" ht="15.75" customHeight="1">
      <c r="B21" s="127"/>
      <c r="C21" s="135"/>
      <c r="D21" s="129"/>
      <c r="E21" s="129"/>
      <c r="F21" s="130" t="str">
        <f>IF(E21="","",VLOOKUP(E21,'DANH MỤC KHÁCH  HÀNG'!$A$7:$E$172,2,0))</f>
        <v/>
      </c>
      <c r="G21" s="131"/>
      <c r="H21" s="132"/>
      <c r="I21" s="131"/>
      <c r="J21" s="131"/>
      <c r="K21" s="124">
        <f t="shared" si="0"/>
        <v>0</v>
      </c>
      <c r="L21" s="133"/>
      <c r="M21" s="133"/>
      <c r="N21" s="124">
        <f>SUMIF('Nhập liệu'!$C22:$C2012,'Hợp đồng'!$B21,'Nhập liệu'!L$10:L$2000)</f>
        <v>0</v>
      </c>
      <c r="O21" s="124">
        <f>SUMIF('Nhập liệu'!$C22:$C2012,'Hợp đồng'!$B21,'Nhập liệu'!M$10:M$2000)</f>
        <v>0</v>
      </c>
      <c r="P21" s="124">
        <f>SUMIF('Nhập liệu'!$C22:$C2012,'Hợp đồng'!$B21,'Nhập liệu'!N$10:N$2000)</f>
        <v>0</v>
      </c>
      <c r="Q21" s="124">
        <f>SUMIF('Nhập liệu'!$C22:$C2012,'Hợp đồng'!$B21,'Nhập liệu'!O$10:O$2000)</f>
        <v>0</v>
      </c>
      <c r="R21" s="125">
        <f t="shared" si="1"/>
        <v>0</v>
      </c>
      <c r="S21" s="125">
        <f t="shared" si="2"/>
        <v>0</v>
      </c>
      <c r="T21" s="125"/>
      <c r="U21" s="124">
        <f t="shared" si="3"/>
        <v>0</v>
      </c>
      <c r="V21" s="134"/>
    </row>
    <row r="22" spans="2:22" ht="15.75" customHeight="1">
      <c r="B22" s="127"/>
      <c r="C22" s="135"/>
      <c r="D22" s="129"/>
      <c r="E22" s="129"/>
      <c r="F22" s="130" t="str">
        <f>IF(E22="","",VLOOKUP(E22,'DANH MỤC KHÁCH  HÀNG'!$A$7:$E$172,2,0))</f>
        <v/>
      </c>
      <c r="G22" s="131"/>
      <c r="H22" s="132"/>
      <c r="I22" s="131"/>
      <c r="J22" s="131"/>
      <c r="K22" s="124">
        <f t="shared" si="0"/>
        <v>0</v>
      </c>
      <c r="L22" s="133"/>
      <c r="M22" s="133"/>
      <c r="N22" s="124">
        <f>SUMIF('Nhập liệu'!$C23:$C2013,'Hợp đồng'!$B22,'Nhập liệu'!L$10:L$2000)</f>
        <v>0</v>
      </c>
      <c r="O22" s="124">
        <f>SUMIF('Nhập liệu'!$C23:$C2013,'Hợp đồng'!$B22,'Nhập liệu'!M$10:M$2000)</f>
        <v>0</v>
      </c>
      <c r="P22" s="124">
        <f>SUMIF('Nhập liệu'!$C23:$C2013,'Hợp đồng'!$B22,'Nhập liệu'!N$10:N$2000)</f>
        <v>0</v>
      </c>
      <c r="Q22" s="124">
        <f>SUMIF('Nhập liệu'!$C23:$C2013,'Hợp đồng'!$B22,'Nhập liệu'!O$10:O$2000)</f>
        <v>0</v>
      </c>
      <c r="R22" s="125">
        <f t="shared" si="1"/>
        <v>0</v>
      </c>
      <c r="S22" s="125">
        <f t="shared" si="2"/>
        <v>0</v>
      </c>
      <c r="T22" s="125"/>
      <c r="U22" s="124">
        <f t="shared" si="3"/>
        <v>0</v>
      </c>
      <c r="V22" s="134"/>
    </row>
    <row r="23" spans="2:22" ht="15.75" customHeight="1">
      <c r="B23" s="127"/>
      <c r="C23" s="135"/>
      <c r="D23" s="129"/>
      <c r="E23" s="129"/>
      <c r="F23" s="130" t="str">
        <f>IF(E23="","",VLOOKUP(E23,'DANH MỤC KHÁCH  HÀNG'!$A$7:$E$172,2,0))</f>
        <v/>
      </c>
      <c r="G23" s="131"/>
      <c r="H23" s="132"/>
      <c r="I23" s="131"/>
      <c r="J23" s="131"/>
      <c r="K23" s="124">
        <f t="shared" si="0"/>
        <v>0</v>
      </c>
      <c r="L23" s="133"/>
      <c r="M23" s="133"/>
      <c r="N23" s="124">
        <f>SUMIF('Nhập liệu'!$C24:$C2014,'Hợp đồng'!$B23,'Nhập liệu'!L$10:L$2000)</f>
        <v>0</v>
      </c>
      <c r="O23" s="124">
        <f>SUMIF('Nhập liệu'!$C24:$C2014,'Hợp đồng'!$B23,'Nhập liệu'!M$10:M$2000)</f>
        <v>0</v>
      </c>
      <c r="P23" s="124">
        <f>SUMIF('Nhập liệu'!$C24:$C2014,'Hợp đồng'!$B23,'Nhập liệu'!N$10:N$2000)</f>
        <v>0</v>
      </c>
      <c r="Q23" s="124">
        <f>SUMIF('Nhập liệu'!$C24:$C2014,'Hợp đồng'!$B23,'Nhập liệu'!O$10:O$2000)</f>
        <v>0</v>
      </c>
      <c r="R23" s="125">
        <f t="shared" si="1"/>
        <v>0</v>
      </c>
      <c r="S23" s="125">
        <f t="shared" si="2"/>
        <v>0</v>
      </c>
      <c r="T23" s="125"/>
      <c r="U23" s="124">
        <f t="shared" si="3"/>
        <v>0</v>
      </c>
      <c r="V23" s="134"/>
    </row>
    <row r="24" spans="2:22" ht="15.75" customHeight="1">
      <c r="B24" s="127"/>
      <c r="C24" s="135"/>
      <c r="D24" s="129"/>
      <c r="E24" s="129"/>
      <c r="F24" s="130" t="str">
        <f>IF(E24="","",VLOOKUP(E24,'DANH MỤC KHÁCH  HÀNG'!$A$7:$E$172,2,0))</f>
        <v/>
      </c>
      <c r="G24" s="131"/>
      <c r="H24" s="132"/>
      <c r="I24" s="131"/>
      <c r="J24" s="131"/>
      <c r="K24" s="124">
        <f t="shared" si="0"/>
        <v>0</v>
      </c>
      <c r="L24" s="133"/>
      <c r="M24" s="133"/>
      <c r="N24" s="124">
        <f>SUMIF('Nhập liệu'!$C25:$C2015,'Hợp đồng'!$B24,'Nhập liệu'!L$10:L$2000)</f>
        <v>0</v>
      </c>
      <c r="O24" s="124">
        <f>SUMIF('Nhập liệu'!$C25:$C2015,'Hợp đồng'!$B24,'Nhập liệu'!M$10:M$2000)</f>
        <v>0</v>
      </c>
      <c r="P24" s="124">
        <f>SUMIF('Nhập liệu'!$C25:$C2015,'Hợp đồng'!$B24,'Nhập liệu'!N$10:N$2000)</f>
        <v>0</v>
      </c>
      <c r="Q24" s="124">
        <f>SUMIF('Nhập liệu'!$C25:$C2015,'Hợp đồng'!$B24,'Nhập liệu'!O$10:O$2000)</f>
        <v>0</v>
      </c>
      <c r="R24" s="125">
        <f t="shared" si="1"/>
        <v>0</v>
      </c>
      <c r="S24" s="125">
        <f t="shared" si="2"/>
        <v>0</v>
      </c>
      <c r="T24" s="125"/>
      <c r="U24" s="124">
        <f t="shared" si="3"/>
        <v>0</v>
      </c>
      <c r="V24" s="134"/>
    </row>
    <row r="25" spans="2:22" ht="15.75" customHeight="1">
      <c r="B25" s="127"/>
      <c r="C25" s="135"/>
      <c r="D25" s="129"/>
      <c r="E25" s="129"/>
      <c r="F25" s="130" t="str">
        <f>IF(E25="","",VLOOKUP(E25,'DANH MỤC KHÁCH  HÀNG'!$A$7:$E$172,2,0))</f>
        <v/>
      </c>
      <c r="G25" s="131"/>
      <c r="H25" s="132"/>
      <c r="I25" s="131"/>
      <c r="J25" s="131"/>
      <c r="K25" s="124">
        <f t="shared" si="0"/>
        <v>0</v>
      </c>
      <c r="L25" s="133"/>
      <c r="M25" s="133"/>
      <c r="N25" s="124">
        <f>SUMIF('Nhập liệu'!$C26:$C2016,'Hợp đồng'!$B25,'Nhập liệu'!L$10:L$2000)</f>
        <v>0</v>
      </c>
      <c r="O25" s="124">
        <f>SUMIF('Nhập liệu'!$C26:$C2016,'Hợp đồng'!$B25,'Nhập liệu'!M$10:M$2000)</f>
        <v>0</v>
      </c>
      <c r="P25" s="124">
        <f>SUMIF('Nhập liệu'!$C26:$C2016,'Hợp đồng'!$B25,'Nhập liệu'!N$10:N$2000)</f>
        <v>0</v>
      </c>
      <c r="Q25" s="124">
        <f>SUMIF('Nhập liệu'!$C26:$C2016,'Hợp đồng'!$B25,'Nhập liệu'!O$10:O$2000)</f>
        <v>0</v>
      </c>
      <c r="R25" s="125">
        <f t="shared" si="1"/>
        <v>0</v>
      </c>
      <c r="S25" s="125">
        <f t="shared" si="2"/>
        <v>0</v>
      </c>
      <c r="T25" s="125"/>
      <c r="U25" s="124">
        <f t="shared" si="3"/>
        <v>0</v>
      </c>
      <c r="V25" s="134"/>
    </row>
    <row r="26" spans="2:22" ht="15.75" customHeight="1">
      <c r="B26" s="127"/>
      <c r="C26" s="135"/>
      <c r="D26" s="129"/>
      <c r="E26" s="129"/>
      <c r="F26" s="130" t="str">
        <f>IF(E26="","",VLOOKUP(E26,'DANH MỤC KHÁCH  HÀNG'!$A$7:$E$172,2,0))</f>
        <v/>
      </c>
      <c r="G26" s="131"/>
      <c r="H26" s="132"/>
      <c r="I26" s="131"/>
      <c r="J26" s="131"/>
      <c r="K26" s="124">
        <f t="shared" si="0"/>
        <v>0</v>
      </c>
      <c r="L26" s="133"/>
      <c r="M26" s="133"/>
      <c r="N26" s="124">
        <f>SUMIF('Nhập liệu'!$C27:$C2017,'Hợp đồng'!$B26,'Nhập liệu'!L$10:L$2000)</f>
        <v>0</v>
      </c>
      <c r="O26" s="124">
        <f>SUMIF('Nhập liệu'!$C27:$C2017,'Hợp đồng'!$B26,'Nhập liệu'!M$10:M$2000)</f>
        <v>0</v>
      </c>
      <c r="P26" s="124">
        <f>SUMIF('Nhập liệu'!$C27:$C2017,'Hợp đồng'!$B26,'Nhập liệu'!N$10:N$2000)</f>
        <v>0</v>
      </c>
      <c r="Q26" s="124">
        <f>SUMIF('Nhập liệu'!$C27:$C2017,'Hợp đồng'!$B26,'Nhập liệu'!O$10:O$2000)</f>
        <v>0</v>
      </c>
      <c r="R26" s="125">
        <f t="shared" si="1"/>
        <v>0</v>
      </c>
      <c r="S26" s="125">
        <f t="shared" si="2"/>
        <v>0</v>
      </c>
      <c r="T26" s="125"/>
      <c r="U26" s="124">
        <f t="shared" si="3"/>
        <v>0</v>
      </c>
      <c r="V26" s="134"/>
    </row>
    <row r="27" spans="2:22" ht="15.75" customHeight="1">
      <c r="B27" s="127"/>
      <c r="C27" s="135"/>
      <c r="D27" s="129"/>
      <c r="E27" s="129"/>
      <c r="F27" s="130" t="str">
        <f>IF(E27="","",VLOOKUP(E27,'DANH MỤC KHÁCH  HÀNG'!$A$7:$E$172,2,0))</f>
        <v/>
      </c>
      <c r="G27" s="131"/>
      <c r="H27" s="132"/>
      <c r="I27" s="131"/>
      <c r="J27" s="131"/>
      <c r="K27" s="124">
        <f t="shared" si="0"/>
        <v>0</v>
      </c>
      <c r="L27" s="133"/>
      <c r="M27" s="133"/>
      <c r="N27" s="124">
        <f>SUMIF('Nhập liệu'!$C28:$C2018,'Hợp đồng'!$B27,'Nhập liệu'!L$10:L$2000)</f>
        <v>0</v>
      </c>
      <c r="O27" s="124">
        <f>SUMIF('Nhập liệu'!$C28:$C2018,'Hợp đồng'!$B27,'Nhập liệu'!M$10:M$2000)</f>
        <v>0</v>
      </c>
      <c r="P27" s="124">
        <f>SUMIF('Nhập liệu'!$C28:$C2018,'Hợp đồng'!$B27,'Nhập liệu'!N$10:N$2000)</f>
        <v>0</v>
      </c>
      <c r="Q27" s="124">
        <f>SUMIF('Nhập liệu'!$C28:$C2018,'Hợp đồng'!$B27,'Nhập liệu'!O$10:O$2000)</f>
        <v>0</v>
      </c>
      <c r="R27" s="125">
        <f t="shared" si="1"/>
        <v>0</v>
      </c>
      <c r="S27" s="125">
        <f t="shared" si="2"/>
        <v>0</v>
      </c>
      <c r="T27" s="125"/>
      <c r="U27" s="124">
        <f t="shared" si="3"/>
        <v>0</v>
      </c>
      <c r="V27" s="134"/>
    </row>
    <row r="28" spans="2:22" ht="15.75" customHeight="1">
      <c r="B28" s="127"/>
      <c r="C28" s="135"/>
      <c r="D28" s="129"/>
      <c r="E28" s="129"/>
      <c r="F28" s="130" t="str">
        <f>IF(E28="","",VLOOKUP(E28,'DANH MỤC KHÁCH  HÀNG'!$A$7:$E$172,2,0))</f>
        <v/>
      </c>
      <c r="G28" s="131"/>
      <c r="H28" s="132"/>
      <c r="I28" s="131"/>
      <c r="J28" s="131"/>
      <c r="K28" s="124">
        <f t="shared" si="0"/>
        <v>0</v>
      </c>
      <c r="L28" s="133"/>
      <c r="M28" s="133"/>
      <c r="N28" s="124">
        <f>SUMIF('Nhập liệu'!$C29:$C2019,'Hợp đồng'!$B28,'Nhập liệu'!L$10:L$2000)</f>
        <v>0</v>
      </c>
      <c r="O28" s="124">
        <f>SUMIF('Nhập liệu'!$C29:$C2019,'Hợp đồng'!$B28,'Nhập liệu'!M$10:M$2000)</f>
        <v>0</v>
      </c>
      <c r="P28" s="124">
        <f>SUMIF('Nhập liệu'!$C29:$C2019,'Hợp đồng'!$B28,'Nhập liệu'!N$10:N$2000)</f>
        <v>0</v>
      </c>
      <c r="Q28" s="124">
        <f>SUMIF('Nhập liệu'!$C29:$C2019,'Hợp đồng'!$B28,'Nhập liệu'!O$10:O$2000)</f>
        <v>0</v>
      </c>
      <c r="R28" s="125">
        <f t="shared" si="1"/>
        <v>0</v>
      </c>
      <c r="S28" s="125">
        <f t="shared" si="2"/>
        <v>0</v>
      </c>
      <c r="T28" s="125"/>
      <c r="U28" s="124">
        <f t="shared" si="3"/>
        <v>0</v>
      </c>
      <c r="V28" s="134"/>
    </row>
    <row r="29" spans="2:22" ht="15.75" customHeight="1">
      <c r="B29" s="127"/>
      <c r="C29" s="135"/>
      <c r="D29" s="129"/>
      <c r="E29" s="129"/>
      <c r="F29" s="130" t="str">
        <f>IF(E29="","",VLOOKUP(E29,'DANH MỤC KHÁCH  HÀNG'!$A$7:$E$172,2,0))</f>
        <v/>
      </c>
      <c r="G29" s="131"/>
      <c r="H29" s="132"/>
      <c r="I29" s="131"/>
      <c r="J29" s="131"/>
      <c r="K29" s="124">
        <f t="shared" si="0"/>
        <v>0</v>
      </c>
      <c r="L29" s="133"/>
      <c r="M29" s="133"/>
      <c r="N29" s="124">
        <f>SUMIF('Nhập liệu'!$C30:$C2020,'Hợp đồng'!$B29,'Nhập liệu'!L$10:L$2000)</f>
        <v>0</v>
      </c>
      <c r="O29" s="124">
        <f>SUMIF('Nhập liệu'!$C30:$C2020,'Hợp đồng'!$B29,'Nhập liệu'!M$10:M$2000)</f>
        <v>0</v>
      </c>
      <c r="P29" s="124">
        <f>SUMIF('Nhập liệu'!$C30:$C2020,'Hợp đồng'!$B29,'Nhập liệu'!N$10:N$2000)</f>
        <v>0</v>
      </c>
      <c r="Q29" s="124">
        <f>SUMIF('Nhập liệu'!$C30:$C2020,'Hợp đồng'!$B29,'Nhập liệu'!O$10:O$2000)</f>
        <v>0</v>
      </c>
      <c r="R29" s="125">
        <f t="shared" si="1"/>
        <v>0</v>
      </c>
      <c r="S29" s="125">
        <f t="shared" si="2"/>
        <v>0</v>
      </c>
      <c r="T29" s="125"/>
      <c r="U29" s="124">
        <f t="shared" si="3"/>
        <v>0</v>
      </c>
      <c r="V29" s="134"/>
    </row>
    <row r="30" spans="2:22" ht="15.75" customHeight="1">
      <c r="B30" s="127"/>
      <c r="C30" s="135"/>
      <c r="D30" s="129"/>
      <c r="E30" s="129"/>
      <c r="F30" s="130" t="str">
        <f>IF(E30="","",VLOOKUP(E30,'DANH MỤC KHÁCH  HÀNG'!$A$7:$E$172,2,0))</f>
        <v/>
      </c>
      <c r="G30" s="131"/>
      <c r="H30" s="132"/>
      <c r="I30" s="131"/>
      <c r="J30" s="131"/>
      <c r="K30" s="124">
        <f t="shared" si="0"/>
        <v>0</v>
      </c>
      <c r="L30" s="133"/>
      <c r="M30" s="133"/>
      <c r="N30" s="124">
        <f>SUMIF('Nhập liệu'!$C31:$C2021,'Hợp đồng'!$B30,'Nhập liệu'!L$10:L$2000)</f>
        <v>0</v>
      </c>
      <c r="O30" s="124">
        <f>SUMIF('Nhập liệu'!$C31:$C2021,'Hợp đồng'!$B30,'Nhập liệu'!M$10:M$2000)</f>
        <v>0</v>
      </c>
      <c r="P30" s="124">
        <f>SUMIF('Nhập liệu'!$C31:$C2021,'Hợp đồng'!$B30,'Nhập liệu'!N$10:N$2000)</f>
        <v>0</v>
      </c>
      <c r="Q30" s="124">
        <f>SUMIF('Nhập liệu'!$C31:$C2021,'Hợp đồng'!$B30,'Nhập liệu'!O$10:O$2000)</f>
        <v>0</v>
      </c>
      <c r="R30" s="125">
        <f t="shared" si="1"/>
        <v>0</v>
      </c>
      <c r="S30" s="125">
        <f t="shared" si="2"/>
        <v>0</v>
      </c>
      <c r="T30" s="125"/>
      <c r="U30" s="124">
        <f t="shared" si="3"/>
        <v>0</v>
      </c>
      <c r="V30" s="134"/>
    </row>
    <row r="31" spans="2:22" ht="15.75" customHeight="1">
      <c r="B31" s="127"/>
      <c r="C31" s="135"/>
      <c r="D31" s="129"/>
      <c r="E31" s="129"/>
      <c r="F31" s="130" t="str">
        <f>IF(E31="","",VLOOKUP(E31,'DANH MỤC KHÁCH  HÀNG'!$A$7:$E$172,2,0))</f>
        <v/>
      </c>
      <c r="G31" s="131"/>
      <c r="H31" s="132"/>
      <c r="I31" s="131"/>
      <c r="J31" s="131"/>
      <c r="K31" s="124">
        <f t="shared" si="0"/>
        <v>0</v>
      </c>
      <c r="L31" s="133"/>
      <c r="M31" s="133"/>
      <c r="N31" s="124">
        <f>SUMIF('Nhập liệu'!$C32:$C2022,'Hợp đồng'!$B31,'Nhập liệu'!L$10:L$2000)</f>
        <v>0</v>
      </c>
      <c r="O31" s="124">
        <f>SUMIF('Nhập liệu'!$C32:$C2022,'Hợp đồng'!$B31,'Nhập liệu'!M$10:M$2000)</f>
        <v>0</v>
      </c>
      <c r="P31" s="124">
        <f>SUMIF('Nhập liệu'!$C32:$C2022,'Hợp đồng'!$B31,'Nhập liệu'!N$10:N$2000)</f>
        <v>0</v>
      </c>
      <c r="Q31" s="124">
        <f>SUMIF('Nhập liệu'!$C32:$C2022,'Hợp đồng'!$B31,'Nhập liệu'!O$10:O$2000)</f>
        <v>0</v>
      </c>
      <c r="R31" s="125">
        <f t="shared" si="1"/>
        <v>0</v>
      </c>
      <c r="S31" s="125">
        <f t="shared" si="2"/>
        <v>0</v>
      </c>
      <c r="T31" s="125"/>
      <c r="U31" s="124">
        <f t="shared" si="3"/>
        <v>0</v>
      </c>
      <c r="V31" s="134"/>
    </row>
    <row r="32" spans="2:22" ht="15.75" customHeight="1">
      <c r="B32" s="127"/>
      <c r="C32" s="135"/>
      <c r="D32" s="129"/>
      <c r="E32" s="129"/>
      <c r="F32" s="130" t="str">
        <f>IF(E32="","",VLOOKUP(E32,'DANH MỤC KHÁCH  HÀNG'!$A$7:$E$172,2,0))</f>
        <v/>
      </c>
      <c r="G32" s="131"/>
      <c r="H32" s="132"/>
      <c r="I32" s="131"/>
      <c r="J32" s="131"/>
      <c r="K32" s="124">
        <f t="shared" si="0"/>
        <v>0</v>
      </c>
      <c r="L32" s="133"/>
      <c r="M32" s="133"/>
      <c r="N32" s="124">
        <f>SUMIF('Nhập liệu'!$C33:$C2023,'Hợp đồng'!$B32,'Nhập liệu'!L$10:L$2000)</f>
        <v>0</v>
      </c>
      <c r="O32" s="124">
        <f>SUMIF('Nhập liệu'!$C33:$C2023,'Hợp đồng'!$B32,'Nhập liệu'!M$10:M$2000)</f>
        <v>0</v>
      </c>
      <c r="P32" s="124">
        <f>SUMIF('Nhập liệu'!$C33:$C2023,'Hợp đồng'!$B32,'Nhập liệu'!N$10:N$2000)</f>
        <v>0</v>
      </c>
      <c r="Q32" s="124">
        <f>SUMIF('Nhập liệu'!$C33:$C2023,'Hợp đồng'!$B32,'Nhập liệu'!O$10:O$2000)</f>
        <v>0</v>
      </c>
      <c r="R32" s="125">
        <f t="shared" si="1"/>
        <v>0</v>
      </c>
      <c r="S32" s="125">
        <f t="shared" si="2"/>
        <v>0</v>
      </c>
      <c r="T32" s="125"/>
      <c r="U32" s="124">
        <f t="shared" si="3"/>
        <v>0</v>
      </c>
      <c r="V32" s="134"/>
    </row>
    <row r="33" spans="2:22" ht="15.75" customHeight="1">
      <c r="B33" s="127"/>
      <c r="C33" s="135"/>
      <c r="D33" s="129"/>
      <c r="E33" s="129"/>
      <c r="F33" s="130" t="str">
        <f>IF(E33="","",VLOOKUP(E33,'DANH MỤC KHÁCH  HÀNG'!$A$7:$E$172,2,0))</f>
        <v/>
      </c>
      <c r="G33" s="131"/>
      <c r="H33" s="132"/>
      <c r="I33" s="131"/>
      <c r="J33" s="131"/>
      <c r="K33" s="124">
        <f t="shared" si="0"/>
        <v>0</v>
      </c>
      <c r="L33" s="133"/>
      <c r="M33" s="133"/>
      <c r="N33" s="124">
        <f>SUMIF('Nhập liệu'!$C34:$C2024,'Hợp đồng'!$B33,'Nhập liệu'!L$10:L$2000)</f>
        <v>0</v>
      </c>
      <c r="O33" s="124">
        <f>SUMIF('Nhập liệu'!$C34:$C2024,'Hợp đồng'!$B33,'Nhập liệu'!M$10:M$2000)</f>
        <v>0</v>
      </c>
      <c r="P33" s="124">
        <f>SUMIF('Nhập liệu'!$C34:$C2024,'Hợp đồng'!$B33,'Nhập liệu'!N$10:N$2000)</f>
        <v>0</v>
      </c>
      <c r="Q33" s="124">
        <f>SUMIF('Nhập liệu'!$C34:$C2024,'Hợp đồng'!$B33,'Nhập liệu'!O$10:O$2000)</f>
        <v>0</v>
      </c>
      <c r="R33" s="125">
        <f t="shared" si="1"/>
        <v>0</v>
      </c>
      <c r="S33" s="125">
        <f t="shared" si="2"/>
        <v>0</v>
      </c>
      <c r="T33" s="125"/>
      <c r="U33" s="124">
        <f t="shared" si="3"/>
        <v>0</v>
      </c>
      <c r="V33" s="134"/>
    </row>
    <row r="34" spans="2:22" ht="15.75" customHeight="1">
      <c r="B34" s="127"/>
      <c r="C34" s="135"/>
      <c r="D34" s="129"/>
      <c r="E34" s="129"/>
      <c r="F34" s="130" t="str">
        <f>IF(E34="","",VLOOKUP(E34,'DANH MỤC KHÁCH  HÀNG'!$A$7:$E$172,2,0))</f>
        <v/>
      </c>
      <c r="G34" s="131"/>
      <c r="H34" s="132"/>
      <c r="I34" s="131"/>
      <c r="J34" s="131"/>
      <c r="K34" s="124">
        <f t="shared" si="0"/>
        <v>0</v>
      </c>
      <c r="L34" s="133"/>
      <c r="M34" s="133"/>
      <c r="N34" s="124">
        <f>SUMIF('Nhập liệu'!$C35:$C2025,'Hợp đồng'!$B34,'Nhập liệu'!L$10:L$2000)</f>
        <v>0</v>
      </c>
      <c r="O34" s="124">
        <f>SUMIF('Nhập liệu'!$C35:$C2025,'Hợp đồng'!$B34,'Nhập liệu'!M$10:M$2000)</f>
        <v>0</v>
      </c>
      <c r="P34" s="124">
        <f>SUMIF('Nhập liệu'!$C35:$C2025,'Hợp đồng'!$B34,'Nhập liệu'!N$10:N$2000)</f>
        <v>0</v>
      </c>
      <c r="Q34" s="124">
        <f>SUMIF('Nhập liệu'!$C35:$C2025,'Hợp đồng'!$B34,'Nhập liệu'!O$10:O$2000)</f>
        <v>0</v>
      </c>
      <c r="R34" s="125">
        <f t="shared" si="1"/>
        <v>0</v>
      </c>
      <c r="S34" s="125">
        <f t="shared" si="2"/>
        <v>0</v>
      </c>
      <c r="T34" s="125"/>
      <c r="U34" s="124">
        <f t="shared" si="3"/>
        <v>0</v>
      </c>
      <c r="V34" s="134"/>
    </row>
    <row r="35" spans="2:22" ht="15.75" customHeight="1">
      <c r="B35" s="127"/>
      <c r="C35" s="135"/>
      <c r="D35" s="129"/>
      <c r="E35" s="129"/>
      <c r="F35" s="130" t="str">
        <f>IF(E35="","",VLOOKUP(E35,'DANH MỤC KHÁCH  HÀNG'!$A$7:$E$172,2,0))</f>
        <v/>
      </c>
      <c r="G35" s="131"/>
      <c r="H35" s="132"/>
      <c r="I35" s="131"/>
      <c r="J35" s="131"/>
      <c r="K35" s="124">
        <f t="shared" si="0"/>
        <v>0</v>
      </c>
      <c r="L35" s="133"/>
      <c r="M35" s="133"/>
      <c r="N35" s="124">
        <f>SUMIF('Nhập liệu'!$C36:$C2026,'Hợp đồng'!$B35,'Nhập liệu'!L$10:L$2000)</f>
        <v>0</v>
      </c>
      <c r="O35" s="124">
        <f>SUMIF('Nhập liệu'!$C36:$C2026,'Hợp đồng'!$B35,'Nhập liệu'!M$10:M$2000)</f>
        <v>0</v>
      </c>
      <c r="P35" s="124">
        <f>SUMIF('Nhập liệu'!$C36:$C2026,'Hợp đồng'!$B35,'Nhập liệu'!N$10:N$2000)</f>
        <v>0</v>
      </c>
      <c r="Q35" s="124">
        <f>SUMIF('Nhập liệu'!$C36:$C2026,'Hợp đồng'!$B35,'Nhập liệu'!O$10:O$2000)</f>
        <v>0</v>
      </c>
      <c r="R35" s="125">
        <f t="shared" si="1"/>
        <v>0</v>
      </c>
      <c r="S35" s="125">
        <f t="shared" si="2"/>
        <v>0</v>
      </c>
      <c r="T35" s="125"/>
      <c r="U35" s="124">
        <f t="shared" si="3"/>
        <v>0</v>
      </c>
      <c r="V35" s="134"/>
    </row>
    <row r="36" spans="2:22" ht="15.75" customHeight="1">
      <c r="B36" s="127"/>
      <c r="C36" s="135"/>
      <c r="D36" s="129"/>
      <c r="E36" s="129"/>
      <c r="F36" s="130" t="str">
        <f>IF(E36="","",VLOOKUP(E36,'DANH MỤC KHÁCH  HÀNG'!$A$7:$E$172,2,0))</f>
        <v/>
      </c>
      <c r="G36" s="131"/>
      <c r="H36" s="132"/>
      <c r="I36" s="131"/>
      <c r="J36" s="131"/>
      <c r="K36" s="124">
        <f t="shared" si="0"/>
        <v>0</v>
      </c>
      <c r="L36" s="133"/>
      <c r="M36" s="133"/>
      <c r="N36" s="124">
        <f>SUMIF('Nhập liệu'!$C37:$C2027,'Hợp đồng'!$B36,'Nhập liệu'!L$10:L$2000)</f>
        <v>0</v>
      </c>
      <c r="O36" s="124">
        <f>SUMIF('Nhập liệu'!$C37:$C2027,'Hợp đồng'!$B36,'Nhập liệu'!M$10:M$2000)</f>
        <v>0</v>
      </c>
      <c r="P36" s="124">
        <f>SUMIF('Nhập liệu'!$C37:$C2027,'Hợp đồng'!$B36,'Nhập liệu'!N$10:N$2000)</f>
        <v>0</v>
      </c>
      <c r="Q36" s="124">
        <f>SUMIF('Nhập liệu'!$C37:$C2027,'Hợp đồng'!$B36,'Nhập liệu'!O$10:O$2000)</f>
        <v>0</v>
      </c>
      <c r="R36" s="125">
        <f t="shared" si="1"/>
        <v>0</v>
      </c>
      <c r="S36" s="125">
        <f t="shared" si="2"/>
        <v>0</v>
      </c>
      <c r="T36" s="125"/>
      <c r="U36" s="124">
        <f t="shared" si="3"/>
        <v>0</v>
      </c>
      <c r="V36" s="134"/>
    </row>
    <row r="37" spans="2:22" ht="15.75" customHeight="1">
      <c r="B37" s="127"/>
      <c r="C37" s="135"/>
      <c r="D37" s="129"/>
      <c r="E37" s="129"/>
      <c r="F37" s="130" t="str">
        <f>IF(E37="","",VLOOKUP(E37,'DANH MỤC KHÁCH  HÀNG'!$A$7:$E$172,2,0))</f>
        <v/>
      </c>
      <c r="G37" s="131"/>
      <c r="H37" s="132"/>
      <c r="I37" s="131"/>
      <c r="J37" s="131"/>
      <c r="K37" s="124">
        <f t="shared" si="0"/>
        <v>0</v>
      </c>
      <c r="L37" s="133"/>
      <c r="M37" s="133"/>
      <c r="N37" s="124">
        <f>SUMIF('Nhập liệu'!$C38:$C2028,'Hợp đồng'!$B37,'Nhập liệu'!L$10:L$2000)</f>
        <v>0</v>
      </c>
      <c r="O37" s="124">
        <f>SUMIF('Nhập liệu'!$C38:$C2028,'Hợp đồng'!$B37,'Nhập liệu'!M$10:M$2000)</f>
        <v>0</v>
      </c>
      <c r="P37" s="124">
        <f>SUMIF('Nhập liệu'!$C38:$C2028,'Hợp đồng'!$B37,'Nhập liệu'!N$10:N$2000)</f>
        <v>0</v>
      </c>
      <c r="Q37" s="124">
        <f>SUMIF('Nhập liệu'!$C38:$C2028,'Hợp đồng'!$B37,'Nhập liệu'!O$10:O$2000)</f>
        <v>0</v>
      </c>
      <c r="R37" s="125">
        <f t="shared" si="1"/>
        <v>0</v>
      </c>
      <c r="S37" s="125">
        <f t="shared" si="2"/>
        <v>0</v>
      </c>
      <c r="T37" s="125"/>
      <c r="U37" s="124">
        <f t="shared" si="3"/>
        <v>0</v>
      </c>
      <c r="V37" s="134"/>
    </row>
    <row r="38" spans="2:22" ht="15.75" customHeight="1">
      <c r="B38" s="127"/>
      <c r="C38" s="135"/>
      <c r="D38" s="129"/>
      <c r="E38" s="129"/>
      <c r="F38" s="130" t="str">
        <f>IF(E38="","",VLOOKUP(E38,'DANH MỤC KHÁCH  HÀNG'!$A$7:$E$172,2,0))</f>
        <v/>
      </c>
      <c r="G38" s="131"/>
      <c r="H38" s="132"/>
      <c r="I38" s="131"/>
      <c r="J38" s="131"/>
      <c r="K38" s="124">
        <f t="shared" si="0"/>
        <v>0</v>
      </c>
      <c r="L38" s="133"/>
      <c r="M38" s="133"/>
      <c r="N38" s="124">
        <f>SUMIF('Nhập liệu'!$C39:$C2029,'Hợp đồng'!$B38,'Nhập liệu'!L$10:L$2000)</f>
        <v>0</v>
      </c>
      <c r="O38" s="124">
        <f>SUMIF('Nhập liệu'!$C39:$C2029,'Hợp đồng'!$B38,'Nhập liệu'!M$10:M$2000)</f>
        <v>0</v>
      </c>
      <c r="P38" s="124">
        <f>SUMIF('Nhập liệu'!$C39:$C2029,'Hợp đồng'!$B38,'Nhập liệu'!N$10:N$2000)</f>
        <v>0</v>
      </c>
      <c r="Q38" s="124">
        <f>SUMIF('Nhập liệu'!$C39:$C2029,'Hợp đồng'!$B38,'Nhập liệu'!O$10:O$2000)</f>
        <v>0</v>
      </c>
      <c r="R38" s="125">
        <f t="shared" si="1"/>
        <v>0</v>
      </c>
      <c r="S38" s="125">
        <f t="shared" si="2"/>
        <v>0</v>
      </c>
      <c r="T38" s="125"/>
      <c r="U38" s="124">
        <f t="shared" si="3"/>
        <v>0</v>
      </c>
      <c r="V38" s="134"/>
    </row>
    <row r="39" spans="2:22" ht="15.75" customHeight="1">
      <c r="B39" s="127"/>
      <c r="C39" s="135"/>
      <c r="D39" s="129"/>
      <c r="E39" s="129"/>
      <c r="F39" s="130" t="str">
        <f>IF(E39="","",VLOOKUP(E39,'DANH MỤC KHÁCH  HÀNG'!$A$7:$E$172,2,0))</f>
        <v/>
      </c>
      <c r="G39" s="131"/>
      <c r="H39" s="132"/>
      <c r="I39" s="131"/>
      <c r="J39" s="131"/>
      <c r="K39" s="124">
        <f t="shared" si="0"/>
        <v>0</v>
      </c>
      <c r="L39" s="133"/>
      <c r="M39" s="133"/>
      <c r="N39" s="124">
        <f>SUMIF('Nhập liệu'!$C40:$C2030,'Hợp đồng'!$B39,'Nhập liệu'!L$10:L$2000)</f>
        <v>0</v>
      </c>
      <c r="O39" s="124">
        <f>SUMIF('Nhập liệu'!$C40:$C2030,'Hợp đồng'!$B39,'Nhập liệu'!M$10:M$2000)</f>
        <v>0</v>
      </c>
      <c r="P39" s="124">
        <f>SUMIF('Nhập liệu'!$C40:$C2030,'Hợp đồng'!$B39,'Nhập liệu'!N$10:N$2000)</f>
        <v>0</v>
      </c>
      <c r="Q39" s="124">
        <f>SUMIF('Nhập liệu'!$C40:$C2030,'Hợp đồng'!$B39,'Nhập liệu'!O$10:O$2000)</f>
        <v>0</v>
      </c>
      <c r="R39" s="125">
        <f t="shared" si="1"/>
        <v>0</v>
      </c>
      <c r="S39" s="125">
        <f t="shared" si="2"/>
        <v>0</v>
      </c>
      <c r="T39" s="125"/>
      <c r="U39" s="124">
        <f t="shared" si="3"/>
        <v>0</v>
      </c>
      <c r="V39" s="134"/>
    </row>
    <row r="40" spans="2:22" ht="15.75" customHeight="1">
      <c r="B40" s="127"/>
      <c r="C40" s="135"/>
      <c r="D40" s="129"/>
      <c r="E40" s="129"/>
      <c r="F40" s="130" t="str">
        <f>IF(E40="","",VLOOKUP(E40,'DANH MỤC KHÁCH  HÀNG'!$A$7:$E$172,2,0))</f>
        <v/>
      </c>
      <c r="G40" s="131"/>
      <c r="H40" s="132"/>
      <c r="I40" s="131"/>
      <c r="J40" s="131"/>
      <c r="K40" s="124">
        <f t="shared" si="0"/>
        <v>0</v>
      </c>
      <c r="L40" s="133"/>
      <c r="M40" s="133"/>
      <c r="N40" s="124">
        <f>SUMIF('Nhập liệu'!$C41:$C2031,'Hợp đồng'!$B40,'Nhập liệu'!L$10:L$2000)</f>
        <v>0</v>
      </c>
      <c r="O40" s="124">
        <f>SUMIF('Nhập liệu'!$C41:$C2031,'Hợp đồng'!$B40,'Nhập liệu'!M$10:M$2000)</f>
        <v>0</v>
      </c>
      <c r="P40" s="124">
        <f>SUMIF('Nhập liệu'!$C41:$C2031,'Hợp đồng'!$B40,'Nhập liệu'!N$10:N$2000)</f>
        <v>0</v>
      </c>
      <c r="Q40" s="124">
        <f>SUMIF('Nhập liệu'!$C41:$C2031,'Hợp đồng'!$B40,'Nhập liệu'!O$10:O$2000)</f>
        <v>0</v>
      </c>
      <c r="R40" s="125">
        <f t="shared" si="1"/>
        <v>0</v>
      </c>
      <c r="S40" s="125">
        <f t="shared" si="2"/>
        <v>0</v>
      </c>
      <c r="T40" s="125"/>
      <c r="U40" s="124">
        <f t="shared" si="3"/>
        <v>0</v>
      </c>
      <c r="V40" s="134"/>
    </row>
    <row r="41" spans="2:22" ht="15.75" customHeight="1">
      <c r="B41" s="127"/>
      <c r="C41" s="135"/>
      <c r="D41" s="129"/>
      <c r="E41" s="129"/>
      <c r="F41" s="130" t="str">
        <f>IF(E41="","",VLOOKUP(E41,'DANH MỤC KHÁCH  HÀNG'!$A$7:$E$172,2,0))</f>
        <v/>
      </c>
      <c r="G41" s="131"/>
      <c r="H41" s="132"/>
      <c r="I41" s="131"/>
      <c r="J41" s="131"/>
      <c r="K41" s="124">
        <f t="shared" si="0"/>
        <v>0</v>
      </c>
      <c r="L41" s="133"/>
      <c r="M41" s="133"/>
      <c r="N41" s="124">
        <f>SUMIF('Nhập liệu'!$C42:$C2032,'Hợp đồng'!$B41,'Nhập liệu'!L$10:L$2000)</f>
        <v>0</v>
      </c>
      <c r="O41" s="124">
        <f>SUMIF('Nhập liệu'!$C42:$C2032,'Hợp đồng'!$B41,'Nhập liệu'!M$10:M$2000)</f>
        <v>0</v>
      </c>
      <c r="P41" s="124">
        <f>SUMIF('Nhập liệu'!$C42:$C2032,'Hợp đồng'!$B41,'Nhập liệu'!N$10:N$2000)</f>
        <v>0</v>
      </c>
      <c r="Q41" s="124">
        <f>SUMIF('Nhập liệu'!$C42:$C2032,'Hợp đồng'!$B41,'Nhập liệu'!O$10:O$2000)</f>
        <v>0</v>
      </c>
      <c r="R41" s="125">
        <f t="shared" si="1"/>
        <v>0</v>
      </c>
      <c r="S41" s="125">
        <f t="shared" si="2"/>
        <v>0</v>
      </c>
      <c r="T41" s="125"/>
      <c r="U41" s="124">
        <f t="shared" si="3"/>
        <v>0</v>
      </c>
      <c r="V41" s="134"/>
    </row>
    <row r="42" spans="2:22" ht="15.75" customHeight="1">
      <c r="B42" s="127"/>
      <c r="C42" s="135"/>
      <c r="D42" s="129"/>
      <c r="E42" s="129"/>
      <c r="F42" s="130" t="str">
        <f>IF(E42="","",VLOOKUP(E42,'DANH MỤC KHÁCH  HÀNG'!$A$7:$E$172,2,0))</f>
        <v/>
      </c>
      <c r="G42" s="131"/>
      <c r="H42" s="132"/>
      <c r="I42" s="131"/>
      <c r="J42" s="131"/>
      <c r="K42" s="124">
        <f t="shared" si="0"/>
        <v>0</v>
      </c>
      <c r="L42" s="133"/>
      <c r="M42" s="133"/>
      <c r="N42" s="124">
        <f>SUMIF('Nhập liệu'!$C43:$C2033,'Hợp đồng'!$B42,'Nhập liệu'!L$10:L$2000)</f>
        <v>0</v>
      </c>
      <c r="O42" s="124">
        <f>SUMIF('Nhập liệu'!$C43:$C2033,'Hợp đồng'!$B42,'Nhập liệu'!M$10:M$2000)</f>
        <v>0</v>
      </c>
      <c r="P42" s="124">
        <f>SUMIF('Nhập liệu'!$C43:$C2033,'Hợp đồng'!$B42,'Nhập liệu'!N$10:N$2000)</f>
        <v>0</v>
      </c>
      <c r="Q42" s="124">
        <f>SUMIF('Nhập liệu'!$C43:$C2033,'Hợp đồng'!$B42,'Nhập liệu'!O$10:O$2000)</f>
        <v>0</v>
      </c>
      <c r="R42" s="125">
        <f t="shared" si="1"/>
        <v>0</v>
      </c>
      <c r="S42" s="125">
        <f t="shared" si="2"/>
        <v>0</v>
      </c>
      <c r="T42" s="125"/>
      <c r="U42" s="124">
        <f t="shared" si="3"/>
        <v>0</v>
      </c>
      <c r="V42" s="134"/>
    </row>
    <row r="43" spans="2:22" ht="15.75" customHeight="1">
      <c r="B43" s="127"/>
      <c r="C43" s="135"/>
      <c r="D43" s="129"/>
      <c r="E43" s="129"/>
      <c r="F43" s="130" t="str">
        <f>IF(E43="","",VLOOKUP(E43,'DANH MỤC KHÁCH  HÀNG'!$A$7:$E$172,2,0))</f>
        <v/>
      </c>
      <c r="G43" s="131"/>
      <c r="H43" s="132"/>
      <c r="I43" s="131"/>
      <c r="J43" s="131"/>
      <c r="K43" s="124">
        <f t="shared" si="0"/>
        <v>0</v>
      </c>
      <c r="L43" s="133"/>
      <c r="M43" s="133"/>
      <c r="N43" s="124">
        <f>SUMIF('Nhập liệu'!$C44:$C2034,'Hợp đồng'!$B43,'Nhập liệu'!L$10:L$2000)</f>
        <v>0</v>
      </c>
      <c r="O43" s="124">
        <f>SUMIF('Nhập liệu'!$C44:$C2034,'Hợp đồng'!$B43,'Nhập liệu'!M$10:M$2000)</f>
        <v>0</v>
      </c>
      <c r="P43" s="124">
        <f>SUMIF('Nhập liệu'!$C44:$C2034,'Hợp đồng'!$B43,'Nhập liệu'!N$10:N$2000)</f>
        <v>0</v>
      </c>
      <c r="Q43" s="124">
        <f>SUMIF('Nhập liệu'!$C44:$C2034,'Hợp đồng'!$B43,'Nhập liệu'!O$10:O$2000)</f>
        <v>0</v>
      </c>
      <c r="R43" s="125">
        <f t="shared" si="1"/>
        <v>0</v>
      </c>
      <c r="S43" s="125">
        <f t="shared" si="2"/>
        <v>0</v>
      </c>
      <c r="T43" s="125"/>
      <c r="U43" s="124">
        <f t="shared" si="3"/>
        <v>0</v>
      </c>
      <c r="V43" s="134"/>
    </row>
    <row r="44" spans="2:22" ht="15.75" customHeight="1">
      <c r="B44" s="127"/>
      <c r="C44" s="135"/>
      <c r="D44" s="129"/>
      <c r="E44" s="129"/>
      <c r="F44" s="130" t="str">
        <f>IF(E44="","",VLOOKUP(E44,'DANH MỤC KHÁCH  HÀNG'!$A$7:$E$172,2,0))</f>
        <v/>
      </c>
      <c r="G44" s="131"/>
      <c r="H44" s="132"/>
      <c r="I44" s="131"/>
      <c r="J44" s="131"/>
      <c r="K44" s="124">
        <f t="shared" si="0"/>
        <v>0</v>
      </c>
      <c r="L44" s="133"/>
      <c r="M44" s="133"/>
      <c r="N44" s="124">
        <f>SUMIF('Nhập liệu'!$C45:$C2035,'Hợp đồng'!$B44,'Nhập liệu'!L$10:L$2000)</f>
        <v>0</v>
      </c>
      <c r="O44" s="124">
        <f>SUMIF('Nhập liệu'!$C45:$C2035,'Hợp đồng'!$B44,'Nhập liệu'!M$10:M$2000)</f>
        <v>0</v>
      </c>
      <c r="P44" s="124">
        <f>SUMIF('Nhập liệu'!$C45:$C2035,'Hợp đồng'!$B44,'Nhập liệu'!N$10:N$2000)</f>
        <v>0</v>
      </c>
      <c r="Q44" s="124">
        <f>SUMIF('Nhập liệu'!$C45:$C2035,'Hợp đồng'!$B44,'Nhập liệu'!O$10:O$2000)</f>
        <v>0</v>
      </c>
      <c r="R44" s="125">
        <f t="shared" si="1"/>
        <v>0</v>
      </c>
      <c r="S44" s="125">
        <f t="shared" si="2"/>
        <v>0</v>
      </c>
      <c r="T44" s="125"/>
      <c r="U44" s="124">
        <f t="shared" si="3"/>
        <v>0</v>
      </c>
      <c r="V44" s="134"/>
    </row>
    <row r="45" spans="2:22" ht="15.75" customHeight="1">
      <c r="B45" s="127"/>
      <c r="C45" s="135"/>
      <c r="D45" s="129"/>
      <c r="E45" s="129"/>
      <c r="F45" s="130" t="str">
        <f>IF(E45="","",VLOOKUP(E45,'DANH MỤC KHÁCH  HÀNG'!$A$7:$E$172,2,0))</f>
        <v/>
      </c>
      <c r="G45" s="131"/>
      <c r="H45" s="132"/>
      <c r="I45" s="131"/>
      <c r="J45" s="131"/>
      <c r="K45" s="124">
        <f t="shared" si="0"/>
        <v>0</v>
      </c>
      <c r="L45" s="133"/>
      <c r="M45" s="133"/>
      <c r="N45" s="124">
        <f>SUMIF('Nhập liệu'!$C46:$C2036,'Hợp đồng'!$B45,'Nhập liệu'!L$10:L$2000)</f>
        <v>0</v>
      </c>
      <c r="O45" s="124">
        <f>SUMIF('Nhập liệu'!$C46:$C2036,'Hợp đồng'!$B45,'Nhập liệu'!M$10:M$2000)</f>
        <v>0</v>
      </c>
      <c r="P45" s="124">
        <f>SUMIF('Nhập liệu'!$C46:$C2036,'Hợp đồng'!$B45,'Nhập liệu'!N$10:N$2000)</f>
        <v>0</v>
      </c>
      <c r="Q45" s="124">
        <f>SUMIF('Nhập liệu'!$C46:$C2036,'Hợp đồng'!$B45,'Nhập liệu'!O$10:O$2000)</f>
        <v>0</v>
      </c>
      <c r="R45" s="125">
        <f t="shared" si="1"/>
        <v>0</v>
      </c>
      <c r="S45" s="125">
        <f t="shared" si="2"/>
        <v>0</v>
      </c>
      <c r="T45" s="125"/>
      <c r="U45" s="124">
        <f t="shared" si="3"/>
        <v>0</v>
      </c>
      <c r="V45" s="134"/>
    </row>
    <row r="46" spans="2:22" ht="15.75" customHeight="1">
      <c r="B46" s="127"/>
      <c r="C46" s="135"/>
      <c r="D46" s="129"/>
      <c r="E46" s="129"/>
      <c r="F46" s="130" t="str">
        <f>IF(E46="","",VLOOKUP(E46,'DANH MỤC KHÁCH  HÀNG'!$A$7:$E$172,2,0))</f>
        <v/>
      </c>
      <c r="G46" s="131"/>
      <c r="H46" s="132"/>
      <c r="I46" s="131"/>
      <c r="J46" s="131"/>
      <c r="K46" s="124">
        <f t="shared" si="0"/>
        <v>0</v>
      </c>
      <c r="L46" s="133"/>
      <c r="M46" s="133"/>
      <c r="N46" s="124">
        <f>SUMIF('Nhập liệu'!$C47:$C2037,'Hợp đồng'!$B46,'Nhập liệu'!L$10:L$2000)</f>
        <v>0</v>
      </c>
      <c r="O46" s="124">
        <f>SUMIF('Nhập liệu'!$C47:$C2037,'Hợp đồng'!$B46,'Nhập liệu'!M$10:M$2000)</f>
        <v>0</v>
      </c>
      <c r="P46" s="124">
        <f>SUMIF('Nhập liệu'!$C47:$C2037,'Hợp đồng'!$B46,'Nhập liệu'!N$10:N$2000)</f>
        <v>0</v>
      </c>
      <c r="Q46" s="124">
        <f>SUMIF('Nhập liệu'!$C47:$C2037,'Hợp đồng'!$B46,'Nhập liệu'!O$10:O$2000)</f>
        <v>0</v>
      </c>
      <c r="R46" s="125">
        <f t="shared" si="1"/>
        <v>0</v>
      </c>
      <c r="S46" s="125">
        <f t="shared" si="2"/>
        <v>0</v>
      </c>
      <c r="T46" s="125"/>
      <c r="U46" s="124">
        <f t="shared" si="3"/>
        <v>0</v>
      </c>
      <c r="V46" s="134"/>
    </row>
    <row r="47" spans="2:22" ht="15.75" customHeight="1">
      <c r="B47" s="127"/>
      <c r="C47" s="135"/>
      <c r="D47" s="129"/>
      <c r="E47" s="129"/>
      <c r="F47" s="130" t="str">
        <f>IF(E47="","",VLOOKUP(E47,'DANH MỤC KHÁCH  HÀNG'!$A$7:$E$172,2,0))</f>
        <v/>
      </c>
      <c r="G47" s="131"/>
      <c r="H47" s="132"/>
      <c r="I47" s="131"/>
      <c r="J47" s="131"/>
      <c r="K47" s="124">
        <f t="shared" si="0"/>
        <v>0</v>
      </c>
      <c r="L47" s="133"/>
      <c r="M47" s="133"/>
      <c r="N47" s="124">
        <f>SUMIF('Nhập liệu'!$C48:$C2038,'Hợp đồng'!$B47,'Nhập liệu'!L$10:L$2000)</f>
        <v>0</v>
      </c>
      <c r="O47" s="124">
        <f>SUMIF('Nhập liệu'!$C48:$C2038,'Hợp đồng'!$B47,'Nhập liệu'!M$10:M$2000)</f>
        <v>0</v>
      </c>
      <c r="P47" s="124">
        <f>SUMIF('Nhập liệu'!$C48:$C2038,'Hợp đồng'!$B47,'Nhập liệu'!N$10:N$2000)</f>
        <v>0</v>
      </c>
      <c r="Q47" s="124">
        <f>SUMIF('Nhập liệu'!$C48:$C2038,'Hợp đồng'!$B47,'Nhập liệu'!O$10:O$2000)</f>
        <v>0</v>
      </c>
      <c r="R47" s="125">
        <f t="shared" si="1"/>
        <v>0</v>
      </c>
      <c r="S47" s="125">
        <f t="shared" si="2"/>
        <v>0</v>
      </c>
      <c r="T47" s="125"/>
      <c r="U47" s="124">
        <f t="shared" si="3"/>
        <v>0</v>
      </c>
      <c r="V47" s="134"/>
    </row>
    <row r="48" spans="2:22" ht="15.75" customHeight="1">
      <c r="B48" s="127"/>
      <c r="C48" s="135"/>
      <c r="D48" s="129"/>
      <c r="E48" s="129"/>
      <c r="F48" s="130" t="str">
        <f>IF(E48="","",VLOOKUP(E48,'DANH MỤC KHÁCH  HÀNG'!$A$7:$E$172,2,0))</f>
        <v/>
      </c>
      <c r="G48" s="131"/>
      <c r="H48" s="132"/>
      <c r="I48" s="131"/>
      <c r="J48" s="131"/>
      <c r="K48" s="124">
        <f t="shared" si="0"/>
        <v>0</v>
      </c>
      <c r="L48" s="133"/>
      <c r="M48" s="133"/>
      <c r="N48" s="124">
        <f>SUMIF('Nhập liệu'!$C49:$C2039,'Hợp đồng'!$B48,'Nhập liệu'!L$10:L$2000)</f>
        <v>0</v>
      </c>
      <c r="O48" s="124">
        <f>SUMIF('Nhập liệu'!$C49:$C2039,'Hợp đồng'!$B48,'Nhập liệu'!M$10:M$2000)</f>
        <v>0</v>
      </c>
      <c r="P48" s="124">
        <f>SUMIF('Nhập liệu'!$C49:$C2039,'Hợp đồng'!$B48,'Nhập liệu'!N$10:N$2000)</f>
        <v>0</v>
      </c>
      <c r="Q48" s="124">
        <f>SUMIF('Nhập liệu'!$C49:$C2039,'Hợp đồng'!$B48,'Nhập liệu'!O$10:O$2000)</f>
        <v>0</v>
      </c>
      <c r="R48" s="125">
        <f t="shared" si="1"/>
        <v>0</v>
      </c>
      <c r="S48" s="125">
        <f t="shared" si="2"/>
        <v>0</v>
      </c>
      <c r="T48" s="125"/>
      <c r="U48" s="124">
        <f t="shared" si="3"/>
        <v>0</v>
      </c>
      <c r="V48" s="134"/>
    </row>
    <row r="49" spans="2:22" ht="15.75" customHeight="1">
      <c r="B49" s="127"/>
      <c r="C49" s="135"/>
      <c r="D49" s="129"/>
      <c r="E49" s="129"/>
      <c r="F49" s="130" t="str">
        <f>IF(E49="","",VLOOKUP(E49,'DANH MỤC KHÁCH  HÀNG'!$A$7:$E$172,2,0))</f>
        <v/>
      </c>
      <c r="G49" s="131"/>
      <c r="H49" s="132"/>
      <c r="I49" s="131"/>
      <c r="J49" s="131"/>
      <c r="K49" s="124">
        <f t="shared" si="0"/>
        <v>0</v>
      </c>
      <c r="L49" s="133"/>
      <c r="M49" s="133"/>
      <c r="N49" s="124">
        <f>SUMIF('Nhập liệu'!$C50:$C2040,'Hợp đồng'!$B49,'Nhập liệu'!L$10:L$2000)</f>
        <v>0</v>
      </c>
      <c r="O49" s="124">
        <f>SUMIF('Nhập liệu'!$C50:$C2040,'Hợp đồng'!$B49,'Nhập liệu'!M$10:M$2000)</f>
        <v>0</v>
      </c>
      <c r="P49" s="124">
        <f>SUMIF('Nhập liệu'!$C50:$C2040,'Hợp đồng'!$B49,'Nhập liệu'!N$10:N$2000)</f>
        <v>0</v>
      </c>
      <c r="Q49" s="124">
        <f>SUMIF('Nhập liệu'!$C50:$C2040,'Hợp đồng'!$B49,'Nhập liệu'!O$10:O$2000)</f>
        <v>0</v>
      </c>
      <c r="R49" s="125">
        <f t="shared" si="1"/>
        <v>0</v>
      </c>
      <c r="S49" s="125">
        <f t="shared" si="2"/>
        <v>0</v>
      </c>
      <c r="T49" s="125"/>
      <c r="U49" s="124">
        <f t="shared" si="3"/>
        <v>0</v>
      </c>
      <c r="V49" s="134"/>
    </row>
    <row r="50" spans="2:22" ht="15.75" customHeight="1">
      <c r="B50" s="127"/>
      <c r="C50" s="135"/>
      <c r="D50" s="129"/>
      <c r="E50" s="129"/>
      <c r="F50" s="130" t="str">
        <f>IF(E50="","",VLOOKUP(E50,'DANH MỤC KHÁCH  HÀNG'!$A$7:$E$172,2,0))</f>
        <v/>
      </c>
      <c r="G50" s="131"/>
      <c r="H50" s="132"/>
      <c r="I50" s="131"/>
      <c r="J50" s="131"/>
      <c r="K50" s="124">
        <f t="shared" si="0"/>
        <v>0</v>
      </c>
      <c r="L50" s="133"/>
      <c r="M50" s="133"/>
      <c r="N50" s="124">
        <f>SUMIF('Nhập liệu'!$C51:$C2041,'Hợp đồng'!$B50,'Nhập liệu'!L$10:L$2000)</f>
        <v>0</v>
      </c>
      <c r="O50" s="124">
        <f>SUMIF('Nhập liệu'!$C51:$C2041,'Hợp đồng'!$B50,'Nhập liệu'!M$10:M$2000)</f>
        <v>0</v>
      </c>
      <c r="P50" s="124">
        <f>SUMIF('Nhập liệu'!$C51:$C2041,'Hợp đồng'!$B50,'Nhập liệu'!N$10:N$2000)</f>
        <v>0</v>
      </c>
      <c r="Q50" s="124">
        <f>SUMIF('Nhập liệu'!$C51:$C2041,'Hợp đồng'!$B50,'Nhập liệu'!O$10:O$2000)</f>
        <v>0</v>
      </c>
      <c r="R50" s="125">
        <f t="shared" si="1"/>
        <v>0</v>
      </c>
      <c r="S50" s="125">
        <f t="shared" si="2"/>
        <v>0</v>
      </c>
      <c r="T50" s="125"/>
      <c r="U50" s="124">
        <f t="shared" si="3"/>
        <v>0</v>
      </c>
      <c r="V50" s="134"/>
    </row>
    <row r="51" spans="2:22" ht="15.75" customHeight="1">
      <c r="B51" s="127"/>
      <c r="C51" s="135"/>
      <c r="D51" s="129"/>
      <c r="E51" s="129"/>
      <c r="F51" s="130" t="str">
        <f>IF(E51="","",VLOOKUP(E51,'DANH MỤC KHÁCH  HÀNG'!$A$7:$E$172,2,0))</f>
        <v/>
      </c>
      <c r="G51" s="131"/>
      <c r="H51" s="132"/>
      <c r="I51" s="131"/>
      <c r="J51" s="131"/>
      <c r="K51" s="124">
        <f t="shared" si="0"/>
        <v>0</v>
      </c>
      <c r="L51" s="133"/>
      <c r="M51" s="133"/>
      <c r="N51" s="124">
        <f>SUMIF('Nhập liệu'!$C52:$C2042,'Hợp đồng'!$B51,'Nhập liệu'!L$10:L$2000)</f>
        <v>0</v>
      </c>
      <c r="O51" s="124">
        <f>SUMIF('Nhập liệu'!$C52:$C2042,'Hợp đồng'!$B51,'Nhập liệu'!M$10:M$2000)</f>
        <v>0</v>
      </c>
      <c r="P51" s="124">
        <f>SUMIF('Nhập liệu'!$C52:$C2042,'Hợp đồng'!$B51,'Nhập liệu'!N$10:N$2000)</f>
        <v>0</v>
      </c>
      <c r="Q51" s="124">
        <f>SUMIF('Nhập liệu'!$C52:$C2042,'Hợp đồng'!$B51,'Nhập liệu'!O$10:O$2000)</f>
        <v>0</v>
      </c>
      <c r="R51" s="125">
        <f t="shared" si="1"/>
        <v>0</v>
      </c>
      <c r="S51" s="125">
        <f t="shared" si="2"/>
        <v>0</v>
      </c>
      <c r="T51" s="125"/>
      <c r="U51" s="124">
        <f t="shared" si="3"/>
        <v>0</v>
      </c>
      <c r="V51" s="134"/>
    </row>
    <row r="52" spans="2:22" ht="15.75" customHeight="1">
      <c r="B52" s="127"/>
      <c r="C52" s="135"/>
      <c r="D52" s="129"/>
      <c r="E52" s="129"/>
      <c r="F52" s="130" t="str">
        <f>IF(E52="","",VLOOKUP(E52,'DANH MỤC KHÁCH  HÀNG'!$A$7:$E$172,2,0))</f>
        <v/>
      </c>
      <c r="G52" s="131"/>
      <c r="H52" s="132"/>
      <c r="I52" s="131"/>
      <c r="J52" s="131"/>
      <c r="K52" s="124">
        <f t="shared" si="0"/>
        <v>0</v>
      </c>
      <c r="L52" s="133"/>
      <c r="M52" s="133"/>
      <c r="N52" s="124">
        <f>SUMIF('Nhập liệu'!$C53:$C2043,'Hợp đồng'!$B52,'Nhập liệu'!L$10:L$2000)</f>
        <v>0</v>
      </c>
      <c r="O52" s="124">
        <f>SUMIF('Nhập liệu'!$C53:$C2043,'Hợp đồng'!$B52,'Nhập liệu'!M$10:M$2000)</f>
        <v>0</v>
      </c>
      <c r="P52" s="124">
        <f>SUMIF('Nhập liệu'!$C53:$C2043,'Hợp đồng'!$B52,'Nhập liệu'!N$10:N$2000)</f>
        <v>0</v>
      </c>
      <c r="Q52" s="124">
        <f>SUMIF('Nhập liệu'!$C53:$C2043,'Hợp đồng'!$B52,'Nhập liệu'!O$10:O$2000)</f>
        <v>0</v>
      </c>
      <c r="R52" s="125">
        <f t="shared" si="1"/>
        <v>0</v>
      </c>
      <c r="S52" s="125">
        <f t="shared" si="2"/>
        <v>0</v>
      </c>
      <c r="T52" s="125"/>
      <c r="U52" s="124">
        <f t="shared" si="3"/>
        <v>0</v>
      </c>
      <c r="V52" s="134"/>
    </row>
    <row r="53" spans="2:22" ht="15.75" customHeight="1">
      <c r="B53" s="127"/>
      <c r="C53" s="135"/>
      <c r="D53" s="129"/>
      <c r="E53" s="129"/>
      <c r="F53" s="130" t="str">
        <f>IF(E53="","",VLOOKUP(E53,'DANH MỤC KHÁCH  HÀNG'!$A$7:$E$172,2,0))</f>
        <v/>
      </c>
      <c r="G53" s="131"/>
      <c r="H53" s="132"/>
      <c r="I53" s="131"/>
      <c r="J53" s="131"/>
      <c r="K53" s="124">
        <f t="shared" si="0"/>
        <v>0</v>
      </c>
      <c r="L53" s="133"/>
      <c r="M53" s="133"/>
      <c r="N53" s="124">
        <f>SUMIF('Nhập liệu'!$C54:$C2044,'Hợp đồng'!$B53,'Nhập liệu'!L$10:L$2000)</f>
        <v>0</v>
      </c>
      <c r="O53" s="124">
        <f>SUMIF('Nhập liệu'!$C54:$C2044,'Hợp đồng'!$B53,'Nhập liệu'!M$10:M$2000)</f>
        <v>0</v>
      </c>
      <c r="P53" s="124">
        <f>SUMIF('Nhập liệu'!$C54:$C2044,'Hợp đồng'!$B53,'Nhập liệu'!N$10:N$2000)</f>
        <v>0</v>
      </c>
      <c r="Q53" s="124">
        <f>SUMIF('Nhập liệu'!$C54:$C2044,'Hợp đồng'!$B53,'Nhập liệu'!O$10:O$2000)</f>
        <v>0</v>
      </c>
      <c r="R53" s="125">
        <f t="shared" si="1"/>
        <v>0</v>
      </c>
      <c r="S53" s="125">
        <f t="shared" si="2"/>
        <v>0</v>
      </c>
      <c r="T53" s="125"/>
      <c r="U53" s="124">
        <f t="shared" si="3"/>
        <v>0</v>
      </c>
      <c r="V53" s="134"/>
    </row>
    <row r="54" spans="2:22" ht="15.75" customHeight="1">
      <c r="B54" s="127"/>
      <c r="C54" s="135"/>
      <c r="D54" s="129"/>
      <c r="E54" s="129"/>
      <c r="F54" s="130" t="str">
        <f>IF(E54="","",VLOOKUP(E54,'DANH MỤC KHÁCH  HÀNG'!$A$7:$E$172,2,0))</f>
        <v/>
      </c>
      <c r="G54" s="131"/>
      <c r="H54" s="132"/>
      <c r="I54" s="131"/>
      <c r="J54" s="131"/>
      <c r="K54" s="124">
        <f t="shared" si="0"/>
        <v>0</v>
      </c>
      <c r="L54" s="133"/>
      <c r="M54" s="133"/>
      <c r="N54" s="124">
        <f>SUMIF('Nhập liệu'!$C55:$C2045,'Hợp đồng'!$B54,'Nhập liệu'!L$10:L$2000)</f>
        <v>0</v>
      </c>
      <c r="O54" s="124">
        <f>SUMIF('Nhập liệu'!$C55:$C2045,'Hợp đồng'!$B54,'Nhập liệu'!M$10:M$2000)</f>
        <v>0</v>
      </c>
      <c r="P54" s="124">
        <f>SUMIF('Nhập liệu'!$C55:$C2045,'Hợp đồng'!$B54,'Nhập liệu'!N$10:N$2000)</f>
        <v>0</v>
      </c>
      <c r="Q54" s="124">
        <f>SUMIF('Nhập liệu'!$C55:$C2045,'Hợp đồng'!$B54,'Nhập liệu'!O$10:O$2000)</f>
        <v>0</v>
      </c>
      <c r="R54" s="125">
        <f t="shared" si="1"/>
        <v>0</v>
      </c>
      <c r="S54" s="125">
        <f t="shared" si="2"/>
        <v>0</v>
      </c>
      <c r="T54" s="125"/>
      <c r="U54" s="124">
        <f t="shared" si="3"/>
        <v>0</v>
      </c>
      <c r="V54" s="134"/>
    </row>
    <row r="55" spans="2:22" ht="15.75" customHeight="1">
      <c r="B55" s="127"/>
      <c r="C55" s="135"/>
      <c r="D55" s="129"/>
      <c r="E55" s="129"/>
      <c r="F55" s="130" t="str">
        <f>IF(E55="","",VLOOKUP(E55,'DANH MỤC KHÁCH  HÀNG'!$A$7:$E$172,2,0))</f>
        <v/>
      </c>
      <c r="G55" s="131"/>
      <c r="H55" s="132"/>
      <c r="I55" s="131"/>
      <c r="J55" s="131"/>
      <c r="K55" s="124">
        <f t="shared" si="0"/>
        <v>0</v>
      </c>
      <c r="L55" s="133"/>
      <c r="M55" s="133"/>
      <c r="N55" s="124">
        <f>SUMIF('Nhập liệu'!$C56:$C2046,'Hợp đồng'!$B55,'Nhập liệu'!L$10:L$2000)</f>
        <v>0</v>
      </c>
      <c r="O55" s="124">
        <f>SUMIF('Nhập liệu'!$C56:$C2046,'Hợp đồng'!$B55,'Nhập liệu'!M$10:M$2000)</f>
        <v>0</v>
      </c>
      <c r="P55" s="124">
        <f>SUMIF('Nhập liệu'!$C56:$C2046,'Hợp đồng'!$B55,'Nhập liệu'!N$10:N$2000)</f>
        <v>0</v>
      </c>
      <c r="Q55" s="124">
        <f>SUMIF('Nhập liệu'!$C56:$C2046,'Hợp đồng'!$B55,'Nhập liệu'!O$10:O$2000)</f>
        <v>0</v>
      </c>
      <c r="R55" s="125">
        <f t="shared" si="1"/>
        <v>0</v>
      </c>
      <c r="S55" s="125">
        <f t="shared" si="2"/>
        <v>0</v>
      </c>
      <c r="T55" s="125"/>
      <c r="U55" s="124">
        <f t="shared" si="3"/>
        <v>0</v>
      </c>
      <c r="V55" s="134"/>
    </row>
    <row r="56" spans="2:22" ht="15.75" customHeight="1">
      <c r="B56" s="127"/>
      <c r="C56" s="135"/>
      <c r="D56" s="129"/>
      <c r="E56" s="129"/>
      <c r="F56" s="130" t="str">
        <f>IF(E56="","",VLOOKUP(E56,'DANH MỤC KHÁCH  HÀNG'!$A$7:$E$172,2,0))</f>
        <v/>
      </c>
      <c r="G56" s="131"/>
      <c r="H56" s="132"/>
      <c r="I56" s="131"/>
      <c r="J56" s="131"/>
      <c r="K56" s="124">
        <f t="shared" si="0"/>
        <v>0</v>
      </c>
      <c r="L56" s="133"/>
      <c r="M56" s="133"/>
      <c r="N56" s="124">
        <f>SUMIF('Nhập liệu'!$C57:$C2047,'Hợp đồng'!$B56,'Nhập liệu'!L$10:L$2000)</f>
        <v>0</v>
      </c>
      <c r="O56" s="124">
        <f>SUMIF('Nhập liệu'!$C57:$C2047,'Hợp đồng'!$B56,'Nhập liệu'!M$10:M$2000)</f>
        <v>0</v>
      </c>
      <c r="P56" s="124">
        <f>SUMIF('Nhập liệu'!$C57:$C2047,'Hợp đồng'!$B56,'Nhập liệu'!N$10:N$2000)</f>
        <v>0</v>
      </c>
      <c r="Q56" s="124">
        <f>SUMIF('Nhập liệu'!$C57:$C2047,'Hợp đồng'!$B56,'Nhập liệu'!O$10:O$2000)</f>
        <v>0</v>
      </c>
      <c r="R56" s="125">
        <f t="shared" si="1"/>
        <v>0</v>
      </c>
      <c r="S56" s="125">
        <f t="shared" si="2"/>
        <v>0</v>
      </c>
      <c r="T56" s="125"/>
      <c r="U56" s="124">
        <f t="shared" si="3"/>
        <v>0</v>
      </c>
      <c r="V56" s="134"/>
    </row>
    <row r="57" spans="2:22" ht="15.75" customHeight="1">
      <c r="B57" s="127"/>
      <c r="C57" s="135"/>
      <c r="D57" s="129"/>
      <c r="E57" s="129"/>
      <c r="F57" s="130" t="str">
        <f>IF(E57="","",VLOOKUP(E57,'DANH MỤC KHÁCH  HÀNG'!$A$7:$E$172,2,0))</f>
        <v/>
      </c>
      <c r="G57" s="131"/>
      <c r="H57" s="132"/>
      <c r="I57" s="131"/>
      <c r="J57" s="131"/>
      <c r="K57" s="124">
        <f t="shared" si="0"/>
        <v>0</v>
      </c>
      <c r="L57" s="133"/>
      <c r="M57" s="133"/>
      <c r="N57" s="124">
        <f>SUMIF('Nhập liệu'!$C58:$C2048,'Hợp đồng'!$B57,'Nhập liệu'!L$10:L$2000)</f>
        <v>0</v>
      </c>
      <c r="O57" s="124">
        <f>SUMIF('Nhập liệu'!$C58:$C2048,'Hợp đồng'!$B57,'Nhập liệu'!M$10:M$2000)</f>
        <v>0</v>
      </c>
      <c r="P57" s="124">
        <f>SUMIF('Nhập liệu'!$C58:$C2048,'Hợp đồng'!$B57,'Nhập liệu'!N$10:N$2000)</f>
        <v>0</v>
      </c>
      <c r="Q57" s="124">
        <f>SUMIF('Nhập liệu'!$C58:$C2048,'Hợp đồng'!$B57,'Nhập liệu'!O$10:O$2000)</f>
        <v>0</v>
      </c>
      <c r="R57" s="125">
        <f t="shared" si="1"/>
        <v>0</v>
      </c>
      <c r="S57" s="125">
        <f t="shared" si="2"/>
        <v>0</v>
      </c>
      <c r="T57" s="125"/>
      <c r="U57" s="124">
        <f t="shared" si="3"/>
        <v>0</v>
      </c>
      <c r="V57" s="134"/>
    </row>
    <row r="58" spans="2:22" ht="15.75" customHeight="1">
      <c r="B58" s="127"/>
      <c r="C58" s="135"/>
      <c r="D58" s="129"/>
      <c r="E58" s="129"/>
      <c r="F58" s="130" t="str">
        <f>IF(E58="","",VLOOKUP(E58,'DANH MỤC KHÁCH  HÀNG'!$A$7:$E$172,2,0))</f>
        <v/>
      </c>
      <c r="G58" s="131"/>
      <c r="H58" s="132"/>
      <c r="I58" s="131"/>
      <c r="J58" s="131"/>
      <c r="K58" s="124">
        <f t="shared" si="0"/>
        <v>0</v>
      </c>
      <c r="L58" s="133"/>
      <c r="M58" s="133"/>
      <c r="N58" s="124">
        <f>SUMIF('Nhập liệu'!$C59:$C2049,'Hợp đồng'!$B58,'Nhập liệu'!L$10:L$2000)</f>
        <v>0</v>
      </c>
      <c r="O58" s="124">
        <f>SUMIF('Nhập liệu'!$C59:$C2049,'Hợp đồng'!$B58,'Nhập liệu'!M$10:M$2000)</f>
        <v>0</v>
      </c>
      <c r="P58" s="124">
        <f>SUMIF('Nhập liệu'!$C59:$C2049,'Hợp đồng'!$B58,'Nhập liệu'!N$10:N$2000)</f>
        <v>0</v>
      </c>
      <c r="Q58" s="124">
        <f>SUMIF('Nhập liệu'!$C59:$C2049,'Hợp đồng'!$B58,'Nhập liệu'!O$10:O$2000)</f>
        <v>0</v>
      </c>
      <c r="R58" s="125">
        <f t="shared" si="1"/>
        <v>0</v>
      </c>
      <c r="S58" s="125">
        <f t="shared" si="2"/>
        <v>0</v>
      </c>
      <c r="T58" s="125"/>
      <c r="U58" s="124">
        <f t="shared" si="3"/>
        <v>0</v>
      </c>
      <c r="V58" s="134"/>
    </row>
    <row r="59" spans="2:22" ht="15.75" customHeight="1">
      <c r="B59" s="127"/>
      <c r="C59" s="135"/>
      <c r="D59" s="129"/>
      <c r="E59" s="129"/>
      <c r="F59" s="130" t="str">
        <f>IF(E59="","",VLOOKUP(E59,'DANH MỤC KHÁCH  HÀNG'!$A$7:$E$172,2,0))</f>
        <v/>
      </c>
      <c r="G59" s="131"/>
      <c r="H59" s="132"/>
      <c r="I59" s="131"/>
      <c r="J59" s="131"/>
      <c r="K59" s="124">
        <f t="shared" si="0"/>
        <v>0</v>
      </c>
      <c r="L59" s="133"/>
      <c r="M59" s="133"/>
      <c r="N59" s="124">
        <f>SUMIF('Nhập liệu'!$C60:$C2050,'Hợp đồng'!$B59,'Nhập liệu'!L$10:L$2000)</f>
        <v>0</v>
      </c>
      <c r="O59" s="124">
        <f>SUMIF('Nhập liệu'!$C60:$C2050,'Hợp đồng'!$B59,'Nhập liệu'!M$10:M$2000)</f>
        <v>0</v>
      </c>
      <c r="P59" s="124">
        <f>SUMIF('Nhập liệu'!$C60:$C2050,'Hợp đồng'!$B59,'Nhập liệu'!N$10:N$2000)</f>
        <v>0</v>
      </c>
      <c r="Q59" s="124">
        <f>SUMIF('Nhập liệu'!$C60:$C2050,'Hợp đồng'!$B59,'Nhập liệu'!O$10:O$2000)</f>
        <v>0</v>
      </c>
      <c r="R59" s="125">
        <f t="shared" si="1"/>
        <v>0</v>
      </c>
      <c r="S59" s="125">
        <f t="shared" si="2"/>
        <v>0</v>
      </c>
      <c r="T59" s="125"/>
      <c r="U59" s="124">
        <f t="shared" si="3"/>
        <v>0</v>
      </c>
      <c r="V59" s="134"/>
    </row>
    <row r="60" spans="2:22" ht="15.75" customHeight="1">
      <c r="B60" s="127"/>
      <c r="C60" s="135"/>
      <c r="D60" s="129"/>
      <c r="E60" s="129"/>
      <c r="F60" s="130" t="str">
        <f>IF(E60="","",VLOOKUP(E60,'DANH MỤC KHÁCH  HÀNG'!$A$7:$E$172,2,0))</f>
        <v/>
      </c>
      <c r="G60" s="131"/>
      <c r="H60" s="132"/>
      <c r="I60" s="131"/>
      <c r="J60" s="131"/>
      <c r="K60" s="124">
        <f t="shared" si="0"/>
        <v>0</v>
      </c>
      <c r="L60" s="133"/>
      <c r="M60" s="133"/>
      <c r="N60" s="124">
        <f>SUMIF('Nhập liệu'!$C61:$C2051,'Hợp đồng'!$B60,'Nhập liệu'!L$10:L$2000)</f>
        <v>0</v>
      </c>
      <c r="O60" s="124">
        <f>SUMIF('Nhập liệu'!$C61:$C2051,'Hợp đồng'!$B60,'Nhập liệu'!M$10:M$2000)</f>
        <v>0</v>
      </c>
      <c r="P60" s="124">
        <f>SUMIF('Nhập liệu'!$C61:$C2051,'Hợp đồng'!$B60,'Nhập liệu'!N$10:N$2000)</f>
        <v>0</v>
      </c>
      <c r="Q60" s="124">
        <f>SUMIF('Nhập liệu'!$C61:$C2051,'Hợp đồng'!$B60,'Nhập liệu'!O$10:O$2000)</f>
        <v>0</v>
      </c>
      <c r="R60" s="125">
        <f t="shared" si="1"/>
        <v>0</v>
      </c>
      <c r="S60" s="125">
        <f t="shared" si="2"/>
        <v>0</v>
      </c>
      <c r="T60" s="125"/>
      <c r="U60" s="124">
        <f t="shared" si="3"/>
        <v>0</v>
      </c>
      <c r="V60" s="134"/>
    </row>
    <row r="61" spans="2:22" ht="15.75" customHeight="1">
      <c r="B61" s="127"/>
      <c r="C61" s="135"/>
      <c r="D61" s="129"/>
      <c r="E61" s="129"/>
      <c r="F61" s="130" t="str">
        <f>IF(E61="","",VLOOKUP(E61,'DANH MỤC KHÁCH  HÀNG'!$A$7:$E$172,2,0))</f>
        <v/>
      </c>
      <c r="G61" s="131"/>
      <c r="H61" s="132"/>
      <c r="I61" s="131"/>
      <c r="J61" s="131"/>
      <c r="K61" s="124">
        <f t="shared" si="0"/>
        <v>0</v>
      </c>
      <c r="L61" s="133"/>
      <c r="M61" s="133"/>
      <c r="N61" s="124">
        <f>SUMIF('Nhập liệu'!$C62:$C2052,'Hợp đồng'!$B61,'Nhập liệu'!L$10:L$2000)</f>
        <v>0</v>
      </c>
      <c r="O61" s="124">
        <f>SUMIF('Nhập liệu'!$C62:$C2052,'Hợp đồng'!$B61,'Nhập liệu'!M$10:M$2000)</f>
        <v>0</v>
      </c>
      <c r="P61" s="124">
        <f>SUMIF('Nhập liệu'!$C62:$C2052,'Hợp đồng'!$B61,'Nhập liệu'!N$10:N$2000)</f>
        <v>0</v>
      </c>
      <c r="Q61" s="124">
        <f>SUMIF('Nhập liệu'!$C62:$C2052,'Hợp đồng'!$B61,'Nhập liệu'!O$10:O$2000)</f>
        <v>0</v>
      </c>
      <c r="R61" s="125">
        <f t="shared" si="1"/>
        <v>0</v>
      </c>
      <c r="S61" s="125">
        <f t="shared" si="2"/>
        <v>0</v>
      </c>
      <c r="T61" s="125"/>
      <c r="U61" s="124">
        <f t="shared" si="3"/>
        <v>0</v>
      </c>
      <c r="V61" s="134"/>
    </row>
    <row r="62" spans="2:22" ht="15.75" customHeight="1">
      <c r="B62" s="127"/>
      <c r="C62" s="135"/>
      <c r="D62" s="129"/>
      <c r="E62" s="129"/>
      <c r="F62" s="130" t="str">
        <f>IF(E62="","",VLOOKUP(E62,'DANH MỤC KHÁCH  HÀNG'!$A$7:$E$172,2,0))</f>
        <v/>
      </c>
      <c r="G62" s="131"/>
      <c r="H62" s="132"/>
      <c r="I62" s="131"/>
      <c r="J62" s="131"/>
      <c r="K62" s="124">
        <f t="shared" si="0"/>
        <v>0</v>
      </c>
      <c r="L62" s="133"/>
      <c r="M62" s="133"/>
      <c r="N62" s="124">
        <f>SUMIF('Nhập liệu'!$C63:$C2053,'Hợp đồng'!$B62,'Nhập liệu'!L$10:L$2000)</f>
        <v>0</v>
      </c>
      <c r="O62" s="124">
        <f>SUMIF('Nhập liệu'!$C63:$C2053,'Hợp đồng'!$B62,'Nhập liệu'!M$10:M$2000)</f>
        <v>0</v>
      </c>
      <c r="P62" s="124">
        <f>SUMIF('Nhập liệu'!$C63:$C2053,'Hợp đồng'!$B62,'Nhập liệu'!N$10:N$2000)</f>
        <v>0</v>
      </c>
      <c r="Q62" s="124">
        <f>SUMIF('Nhập liệu'!$C63:$C2053,'Hợp đồng'!$B62,'Nhập liệu'!O$10:O$2000)</f>
        <v>0</v>
      </c>
      <c r="R62" s="125">
        <f t="shared" si="1"/>
        <v>0</v>
      </c>
      <c r="S62" s="125">
        <f t="shared" si="2"/>
        <v>0</v>
      </c>
      <c r="T62" s="125"/>
      <c r="U62" s="124">
        <f t="shared" si="3"/>
        <v>0</v>
      </c>
      <c r="V62" s="134"/>
    </row>
    <row r="63" spans="2:22" ht="15.75" customHeight="1">
      <c r="B63" s="127"/>
      <c r="C63" s="135"/>
      <c r="D63" s="129"/>
      <c r="E63" s="129"/>
      <c r="F63" s="130" t="str">
        <f>IF(E63="","",VLOOKUP(E63,'DANH MỤC KHÁCH  HÀNG'!$A$7:$E$172,2,0))</f>
        <v/>
      </c>
      <c r="G63" s="131"/>
      <c r="H63" s="132"/>
      <c r="I63" s="131"/>
      <c r="J63" s="131"/>
      <c r="K63" s="124">
        <f t="shared" si="0"/>
        <v>0</v>
      </c>
      <c r="L63" s="133"/>
      <c r="M63" s="133"/>
      <c r="N63" s="124">
        <f>SUMIF('Nhập liệu'!$C64:$C2054,'Hợp đồng'!$B63,'Nhập liệu'!L$10:L$2000)</f>
        <v>0</v>
      </c>
      <c r="O63" s="124">
        <f>SUMIF('Nhập liệu'!$C64:$C2054,'Hợp đồng'!$B63,'Nhập liệu'!M$10:M$2000)</f>
        <v>0</v>
      </c>
      <c r="P63" s="124">
        <f>SUMIF('Nhập liệu'!$C64:$C2054,'Hợp đồng'!$B63,'Nhập liệu'!N$10:N$2000)</f>
        <v>0</v>
      </c>
      <c r="Q63" s="124">
        <f>SUMIF('Nhập liệu'!$C64:$C2054,'Hợp đồng'!$B63,'Nhập liệu'!O$10:O$2000)</f>
        <v>0</v>
      </c>
      <c r="R63" s="125">
        <f t="shared" si="1"/>
        <v>0</v>
      </c>
      <c r="S63" s="125">
        <f t="shared" si="2"/>
        <v>0</v>
      </c>
      <c r="T63" s="125"/>
      <c r="U63" s="124">
        <f t="shared" si="3"/>
        <v>0</v>
      </c>
      <c r="V63" s="134"/>
    </row>
    <row r="64" spans="2:22" ht="15.75" customHeight="1">
      <c r="B64" s="127"/>
      <c r="C64" s="135"/>
      <c r="D64" s="129"/>
      <c r="E64" s="129"/>
      <c r="F64" s="130" t="str">
        <f>IF(E64="","",VLOOKUP(E64,'DANH MỤC KHÁCH  HÀNG'!$A$7:$E$172,2,0))</f>
        <v/>
      </c>
      <c r="G64" s="131"/>
      <c r="H64" s="132"/>
      <c r="I64" s="131"/>
      <c r="J64" s="131"/>
      <c r="K64" s="124">
        <f t="shared" si="0"/>
        <v>0</v>
      </c>
      <c r="L64" s="133"/>
      <c r="M64" s="133"/>
      <c r="N64" s="124">
        <f>SUMIF('Nhập liệu'!$C65:$C2055,'Hợp đồng'!$B64,'Nhập liệu'!L$10:L$2000)</f>
        <v>0</v>
      </c>
      <c r="O64" s="124">
        <f>SUMIF('Nhập liệu'!$C65:$C2055,'Hợp đồng'!$B64,'Nhập liệu'!M$10:M$2000)</f>
        <v>0</v>
      </c>
      <c r="P64" s="124">
        <f>SUMIF('Nhập liệu'!$C65:$C2055,'Hợp đồng'!$B64,'Nhập liệu'!N$10:N$2000)</f>
        <v>0</v>
      </c>
      <c r="Q64" s="124">
        <f>SUMIF('Nhập liệu'!$C65:$C2055,'Hợp đồng'!$B64,'Nhập liệu'!O$10:O$2000)</f>
        <v>0</v>
      </c>
      <c r="R64" s="125">
        <f t="shared" si="1"/>
        <v>0</v>
      </c>
      <c r="S64" s="125">
        <f t="shared" si="2"/>
        <v>0</v>
      </c>
      <c r="T64" s="125"/>
      <c r="U64" s="124">
        <f t="shared" si="3"/>
        <v>0</v>
      </c>
      <c r="V64" s="134"/>
    </row>
    <row r="65" spans="2:22" ht="15.75" customHeight="1">
      <c r="B65" s="127"/>
      <c r="C65" s="135"/>
      <c r="D65" s="129"/>
      <c r="E65" s="129"/>
      <c r="F65" s="130" t="str">
        <f>IF(E65="","",VLOOKUP(E65,'DANH MỤC KHÁCH  HÀNG'!$A$7:$E$172,2,0))</f>
        <v/>
      </c>
      <c r="G65" s="131"/>
      <c r="H65" s="132"/>
      <c r="I65" s="131"/>
      <c r="J65" s="131"/>
      <c r="K65" s="124">
        <f t="shared" si="0"/>
        <v>0</v>
      </c>
      <c r="L65" s="133"/>
      <c r="M65" s="133"/>
      <c r="N65" s="124">
        <f>SUMIF('Nhập liệu'!$C66:$C2056,'Hợp đồng'!$B65,'Nhập liệu'!L$10:L$2000)</f>
        <v>0</v>
      </c>
      <c r="O65" s="124">
        <f>SUMIF('Nhập liệu'!$C66:$C2056,'Hợp đồng'!$B65,'Nhập liệu'!M$10:M$2000)</f>
        <v>0</v>
      </c>
      <c r="P65" s="124">
        <f>SUMIF('Nhập liệu'!$C66:$C2056,'Hợp đồng'!$B65,'Nhập liệu'!N$10:N$2000)</f>
        <v>0</v>
      </c>
      <c r="Q65" s="124">
        <f>SUMIF('Nhập liệu'!$C66:$C2056,'Hợp đồng'!$B65,'Nhập liệu'!O$10:O$2000)</f>
        <v>0</v>
      </c>
      <c r="R65" s="125">
        <f t="shared" si="1"/>
        <v>0</v>
      </c>
      <c r="S65" s="125">
        <f t="shared" si="2"/>
        <v>0</v>
      </c>
      <c r="T65" s="125"/>
      <c r="U65" s="124">
        <f t="shared" si="3"/>
        <v>0</v>
      </c>
      <c r="V65" s="134"/>
    </row>
    <row r="66" spans="2:22" ht="15.75" customHeight="1">
      <c r="B66" s="127"/>
      <c r="C66" s="135"/>
      <c r="D66" s="129"/>
      <c r="E66" s="129"/>
      <c r="F66" s="130" t="str">
        <f>IF(E66="","",VLOOKUP(E66,'DANH MỤC KHÁCH  HÀNG'!$A$7:$E$172,2,0))</f>
        <v/>
      </c>
      <c r="G66" s="131"/>
      <c r="H66" s="132"/>
      <c r="I66" s="131"/>
      <c r="J66" s="131"/>
      <c r="K66" s="124">
        <f t="shared" si="0"/>
        <v>0</v>
      </c>
      <c r="L66" s="133"/>
      <c r="M66" s="133"/>
      <c r="N66" s="124">
        <f>SUMIF('Nhập liệu'!$C67:$C2057,'Hợp đồng'!$B66,'Nhập liệu'!L$10:L$2000)</f>
        <v>0</v>
      </c>
      <c r="O66" s="124">
        <f>SUMIF('Nhập liệu'!$C67:$C2057,'Hợp đồng'!$B66,'Nhập liệu'!M$10:M$2000)</f>
        <v>0</v>
      </c>
      <c r="P66" s="124">
        <f>SUMIF('Nhập liệu'!$C67:$C2057,'Hợp đồng'!$B66,'Nhập liệu'!N$10:N$2000)</f>
        <v>0</v>
      </c>
      <c r="Q66" s="124">
        <f>SUMIF('Nhập liệu'!$C67:$C2057,'Hợp đồng'!$B66,'Nhập liệu'!O$10:O$2000)</f>
        <v>0</v>
      </c>
      <c r="R66" s="125">
        <f t="shared" si="1"/>
        <v>0</v>
      </c>
      <c r="S66" s="125">
        <f t="shared" si="2"/>
        <v>0</v>
      </c>
      <c r="T66" s="125"/>
      <c r="U66" s="124">
        <f t="shared" si="3"/>
        <v>0</v>
      </c>
      <c r="V66" s="134"/>
    </row>
    <row r="67" spans="2:22" ht="15.75" customHeight="1">
      <c r="B67" s="127"/>
      <c r="C67" s="135"/>
      <c r="D67" s="129"/>
      <c r="E67" s="129"/>
      <c r="F67" s="130" t="str">
        <f>IF(E67="","",VLOOKUP(E67,'DANH MỤC KHÁCH  HÀNG'!$A$7:$E$172,2,0))</f>
        <v/>
      </c>
      <c r="G67" s="131"/>
      <c r="H67" s="132"/>
      <c r="I67" s="131"/>
      <c r="J67" s="131"/>
      <c r="K67" s="124">
        <f t="shared" si="0"/>
        <v>0</v>
      </c>
      <c r="L67" s="133"/>
      <c r="M67" s="133"/>
      <c r="N67" s="124">
        <f>SUMIF('Nhập liệu'!$C68:$C2058,'Hợp đồng'!$B67,'Nhập liệu'!L$10:L$2000)</f>
        <v>0</v>
      </c>
      <c r="O67" s="124">
        <f>SUMIF('Nhập liệu'!$C68:$C2058,'Hợp đồng'!$B67,'Nhập liệu'!M$10:M$2000)</f>
        <v>0</v>
      </c>
      <c r="P67" s="124">
        <f>SUMIF('Nhập liệu'!$C68:$C2058,'Hợp đồng'!$B67,'Nhập liệu'!N$10:N$2000)</f>
        <v>0</v>
      </c>
      <c r="Q67" s="124">
        <f>SUMIF('Nhập liệu'!$C68:$C2058,'Hợp đồng'!$B67,'Nhập liệu'!O$10:O$2000)</f>
        <v>0</v>
      </c>
      <c r="R67" s="125">
        <f t="shared" si="1"/>
        <v>0</v>
      </c>
      <c r="S67" s="125">
        <f t="shared" si="2"/>
        <v>0</v>
      </c>
      <c r="T67" s="125"/>
      <c r="U67" s="124">
        <f t="shared" si="3"/>
        <v>0</v>
      </c>
      <c r="V67" s="134"/>
    </row>
    <row r="68" spans="2:22" ht="15.75" customHeight="1">
      <c r="B68" s="127"/>
      <c r="C68" s="135"/>
      <c r="D68" s="129"/>
      <c r="E68" s="129"/>
      <c r="F68" s="130" t="str">
        <f>IF(E68="","",VLOOKUP(E68,'DANH MỤC KHÁCH  HÀNG'!$A$7:$E$172,2,0))</f>
        <v/>
      </c>
      <c r="G68" s="131"/>
      <c r="H68" s="132"/>
      <c r="I68" s="131"/>
      <c r="J68" s="131"/>
      <c r="K68" s="124">
        <f t="shared" si="0"/>
        <v>0</v>
      </c>
      <c r="L68" s="133"/>
      <c r="M68" s="133"/>
      <c r="N68" s="124">
        <f>SUMIF('Nhập liệu'!$C69:$C2059,'Hợp đồng'!$B68,'Nhập liệu'!L$10:L$2000)</f>
        <v>0</v>
      </c>
      <c r="O68" s="124">
        <f>SUMIF('Nhập liệu'!$C69:$C2059,'Hợp đồng'!$B68,'Nhập liệu'!M$10:M$2000)</f>
        <v>0</v>
      </c>
      <c r="P68" s="124">
        <f>SUMIF('Nhập liệu'!$C69:$C2059,'Hợp đồng'!$B68,'Nhập liệu'!N$10:N$2000)</f>
        <v>0</v>
      </c>
      <c r="Q68" s="124">
        <f>SUMIF('Nhập liệu'!$C69:$C2059,'Hợp đồng'!$B68,'Nhập liệu'!O$10:O$2000)</f>
        <v>0</v>
      </c>
      <c r="R68" s="125">
        <f t="shared" si="1"/>
        <v>0</v>
      </c>
      <c r="S68" s="125">
        <f t="shared" si="2"/>
        <v>0</v>
      </c>
      <c r="T68" s="125"/>
      <c r="U68" s="124">
        <f t="shared" si="3"/>
        <v>0</v>
      </c>
      <c r="V68" s="134"/>
    </row>
    <row r="69" spans="2:22" ht="15.75" customHeight="1">
      <c r="B69" s="127"/>
      <c r="C69" s="135"/>
      <c r="D69" s="129"/>
      <c r="E69" s="129"/>
      <c r="F69" s="130" t="str">
        <f>IF(E69="","",VLOOKUP(E69,'DANH MỤC KHÁCH  HÀNG'!$A$7:$E$172,2,0))</f>
        <v/>
      </c>
      <c r="G69" s="131"/>
      <c r="H69" s="132"/>
      <c r="I69" s="131"/>
      <c r="J69" s="131"/>
      <c r="K69" s="124">
        <f t="shared" si="0"/>
        <v>0</v>
      </c>
      <c r="L69" s="133"/>
      <c r="M69" s="133"/>
      <c r="N69" s="124">
        <f>SUMIF('Nhập liệu'!$C70:$C2060,'Hợp đồng'!$B69,'Nhập liệu'!L$10:L$2000)</f>
        <v>0</v>
      </c>
      <c r="O69" s="124">
        <f>SUMIF('Nhập liệu'!$C70:$C2060,'Hợp đồng'!$B69,'Nhập liệu'!M$10:M$2000)</f>
        <v>0</v>
      </c>
      <c r="P69" s="124">
        <f>SUMIF('Nhập liệu'!$C70:$C2060,'Hợp đồng'!$B69,'Nhập liệu'!N$10:N$2000)</f>
        <v>0</v>
      </c>
      <c r="Q69" s="124">
        <f>SUMIF('Nhập liệu'!$C70:$C2060,'Hợp đồng'!$B69,'Nhập liệu'!O$10:O$2000)</f>
        <v>0</v>
      </c>
      <c r="R69" s="125">
        <f t="shared" si="1"/>
        <v>0</v>
      </c>
      <c r="S69" s="125">
        <f t="shared" si="2"/>
        <v>0</v>
      </c>
      <c r="T69" s="125"/>
      <c r="U69" s="124">
        <f t="shared" si="3"/>
        <v>0</v>
      </c>
      <c r="V69" s="134"/>
    </row>
    <row r="70" spans="2:22" ht="15.75" customHeight="1">
      <c r="B70" s="127"/>
      <c r="C70" s="135"/>
      <c r="D70" s="129"/>
      <c r="E70" s="129"/>
      <c r="F70" s="130" t="str">
        <f>IF(E70="","",VLOOKUP(E70,'DANH MỤC KHÁCH  HÀNG'!$A$7:$E$172,2,0))</f>
        <v/>
      </c>
      <c r="G70" s="131"/>
      <c r="H70" s="132"/>
      <c r="I70" s="131"/>
      <c r="J70" s="131"/>
      <c r="K70" s="124">
        <f t="shared" si="0"/>
        <v>0</v>
      </c>
      <c r="L70" s="133"/>
      <c r="M70" s="133"/>
      <c r="N70" s="124">
        <f>SUMIF('Nhập liệu'!$C71:$C2061,'Hợp đồng'!$B70,'Nhập liệu'!L$10:L$2000)</f>
        <v>0</v>
      </c>
      <c r="O70" s="124">
        <f>SUMIF('Nhập liệu'!$C71:$C2061,'Hợp đồng'!$B70,'Nhập liệu'!M$10:M$2000)</f>
        <v>0</v>
      </c>
      <c r="P70" s="124">
        <f>SUMIF('Nhập liệu'!$C71:$C2061,'Hợp đồng'!$B70,'Nhập liệu'!N$10:N$2000)</f>
        <v>0</v>
      </c>
      <c r="Q70" s="124">
        <f>SUMIF('Nhập liệu'!$C71:$C2061,'Hợp đồng'!$B70,'Nhập liệu'!O$10:O$2000)</f>
        <v>0</v>
      </c>
      <c r="R70" s="125">
        <f t="shared" si="1"/>
        <v>0</v>
      </c>
      <c r="S70" s="125">
        <f t="shared" si="2"/>
        <v>0</v>
      </c>
      <c r="T70" s="125"/>
      <c r="U70" s="124">
        <f t="shared" si="3"/>
        <v>0</v>
      </c>
      <c r="V70" s="134"/>
    </row>
    <row r="71" spans="2:22" ht="15.75" customHeight="1">
      <c r="B71" s="127"/>
      <c r="C71" s="135"/>
      <c r="D71" s="129"/>
      <c r="E71" s="129"/>
      <c r="F71" s="130" t="str">
        <f>IF(E71="","",VLOOKUP(E71,'DANH MỤC KHÁCH  HÀNG'!$A$7:$E$172,2,0))</f>
        <v/>
      </c>
      <c r="G71" s="131"/>
      <c r="H71" s="132"/>
      <c r="I71" s="131"/>
      <c r="J71" s="131"/>
      <c r="K71" s="124">
        <f t="shared" si="0"/>
        <v>0</v>
      </c>
      <c r="L71" s="133"/>
      <c r="M71" s="133"/>
      <c r="N71" s="124">
        <f>SUMIF('Nhập liệu'!$C72:$C2062,'Hợp đồng'!$B71,'Nhập liệu'!L$10:L$2000)</f>
        <v>0</v>
      </c>
      <c r="O71" s="124">
        <f>SUMIF('Nhập liệu'!$C72:$C2062,'Hợp đồng'!$B71,'Nhập liệu'!M$10:M$2000)</f>
        <v>0</v>
      </c>
      <c r="P71" s="124">
        <f>SUMIF('Nhập liệu'!$C72:$C2062,'Hợp đồng'!$B71,'Nhập liệu'!N$10:N$2000)</f>
        <v>0</v>
      </c>
      <c r="Q71" s="124">
        <f>SUMIF('Nhập liệu'!$C72:$C2062,'Hợp đồng'!$B71,'Nhập liệu'!O$10:O$2000)</f>
        <v>0</v>
      </c>
      <c r="R71" s="125">
        <f t="shared" si="1"/>
        <v>0</v>
      </c>
      <c r="S71" s="125">
        <f t="shared" si="2"/>
        <v>0</v>
      </c>
      <c r="T71" s="125"/>
      <c r="U71" s="124">
        <f t="shared" si="3"/>
        <v>0</v>
      </c>
      <c r="V71" s="134"/>
    </row>
    <row r="72" spans="2:22" ht="15.75" customHeight="1">
      <c r="B72" s="127"/>
      <c r="C72" s="135"/>
      <c r="D72" s="129"/>
      <c r="E72" s="129"/>
      <c r="F72" s="130" t="str">
        <f>IF(E72="","",VLOOKUP(E72,'DANH MỤC KHÁCH  HÀNG'!$A$7:$E$172,2,0))</f>
        <v/>
      </c>
      <c r="G72" s="131"/>
      <c r="H72" s="132"/>
      <c r="I72" s="131"/>
      <c r="J72" s="131"/>
      <c r="K72" s="124">
        <f t="shared" si="0"/>
        <v>0</v>
      </c>
      <c r="L72" s="133"/>
      <c r="M72" s="133"/>
      <c r="N72" s="124">
        <f>SUMIF('Nhập liệu'!$C73:$C2063,'Hợp đồng'!$B72,'Nhập liệu'!L$10:L$2000)</f>
        <v>0</v>
      </c>
      <c r="O72" s="124">
        <f>SUMIF('Nhập liệu'!$C73:$C2063,'Hợp đồng'!$B72,'Nhập liệu'!M$10:M$2000)</f>
        <v>0</v>
      </c>
      <c r="P72" s="124">
        <f>SUMIF('Nhập liệu'!$C73:$C2063,'Hợp đồng'!$B72,'Nhập liệu'!N$10:N$2000)</f>
        <v>0</v>
      </c>
      <c r="Q72" s="124">
        <f>SUMIF('Nhập liệu'!$C73:$C2063,'Hợp đồng'!$B72,'Nhập liệu'!O$10:O$2000)</f>
        <v>0</v>
      </c>
      <c r="R72" s="125">
        <f t="shared" si="1"/>
        <v>0</v>
      </c>
      <c r="S72" s="125">
        <f t="shared" si="2"/>
        <v>0</v>
      </c>
      <c r="T72" s="125"/>
      <c r="U72" s="124">
        <f t="shared" si="3"/>
        <v>0</v>
      </c>
      <c r="V72" s="134"/>
    </row>
    <row r="73" spans="2:22" ht="15.75" customHeight="1">
      <c r="B73" s="127"/>
      <c r="C73" s="135"/>
      <c r="D73" s="129"/>
      <c r="E73" s="129"/>
      <c r="F73" s="130" t="str">
        <f>IF(E73="","",VLOOKUP(E73,'DANH MỤC KHÁCH  HÀNG'!$A$7:$E$172,2,0))</f>
        <v/>
      </c>
      <c r="G73" s="131"/>
      <c r="H73" s="132"/>
      <c r="I73" s="131"/>
      <c r="J73" s="131"/>
      <c r="K73" s="124">
        <f t="shared" si="0"/>
        <v>0</v>
      </c>
      <c r="L73" s="133"/>
      <c r="M73" s="133"/>
      <c r="N73" s="124">
        <f>SUMIF('Nhập liệu'!$C74:$C2064,'Hợp đồng'!$B73,'Nhập liệu'!L$10:L$2000)</f>
        <v>0</v>
      </c>
      <c r="O73" s="124">
        <f>SUMIF('Nhập liệu'!$C74:$C2064,'Hợp đồng'!$B73,'Nhập liệu'!M$10:M$2000)</f>
        <v>0</v>
      </c>
      <c r="P73" s="124">
        <f>SUMIF('Nhập liệu'!$C74:$C2064,'Hợp đồng'!$B73,'Nhập liệu'!N$10:N$2000)</f>
        <v>0</v>
      </c>
      <c r="Q73" s="124">
        <f>SUMIF('Nhập liệu'!$C74:$C2064,'Hợp đồng'!$B73,'Nhập liệu'!O$10:O$2000)</f>
        <v>0</v>
      </c>
      <c r="R73" s="125">
        <f t="shared" si="1"/>
        <v>0</v>
      </c>
      <c r="S73" s="125">
        <f t="shared" si="2"/>
        <v>0</v>
      </c>
      <c r="T73" s="125"/>
      <c r="U73" s="124">
        <f t="shared" si="3"/>
        <v>0</v>
      </c>
      <c r="V73" s="134"/>
    </row>
    <row r="74" spans="2:22" ht="15.75" customHeight="1">
      <c r="B74" s="127"/>
      <c r="C74" s="135"/>
      <c r="D74" s="129"/>
      <c r="E74" s="129"/>
      <c r="F74" s="130" t="str">
        <f>IF(E74="","",VLOOKUP(E74,'DANH MỤC KHÁCH  HÀNG'!$A$7:$E$172,2,0))</f>
        <v/>
      </c>
      <c r="G74" s="131"/>
      <c r="H74" s="132"/>
      <c r="I74" s="131"/>
      <c r="J74" s="131"/>
      <c r="K74" s="124">
        <f t="shared" si="0"/>
        <v>0</v>
      </c>
      <c r="L74" s="133"/>
      <c r="M74" s="133"/>
      <c r="N74" s="124">
        <f>SUMIF('Nhập liệu'!$C75:$C2065,'Hợp đồng'!$B74,'Nhập liệu'!L$10:L$2000)</f>
        <v>0</v>
      </c>
      <c r="O74" s="124">
        <f>SUMIF('Nhập liệu'!$C75:$C2065,'Hợp đồng'!$B74,'Nhập liệu'!M$10:M$2000)</f>
        <v>0</v>
      </c>
      <c r="P74" s="124">
        <f>SUMIF('Nhập liệu'!$C75:$C2065,'Hợp đồng'!$B74,'Nhập liệu'!N$10:N$2000)</f>
        <v>0</v>
      </c>
      <c r="Q74" s="124">
        <f>SUMIF('Nhập liệu'!$C75:$C2065,'Hợp đồng'!$B74,'Nhập liệu'!O$10:O$2000)</f>
        <v>0</v>
      </c>
      <c r="R74" s="125">
        <f t="shared" si="1"/>
        <v>0</v>
      </c>
      <c r="S74" s="125">
        <f t="shared" si="2"/>
        <v>0</v>
      </c>
      <c r="T74" s="125"/>
      <c r="U74" s="124">
        <f t="shared" si="3"/>
        <v>0</v>
      </c>
      <c r="V74" s="134"/>
    </row>
    <row r="75" spans="2:22" ht="15.75" customHeight="1">
      <c r="B75" s="127"/>
      <c r="C75" s="135"/>
      <c r="D75" s="129"/>
      <c r="E75" s="129"/>
      <c r="F75" s="130" t="str">
        <f>IF(E75="","",VLOOKUP(E75,'DANH MỤC KHÁCH  HÀNG'!$A$7:$E$172,2,0))</f>
        <v/>
      </c>
      <c r="G75" s="131"/>
      <c r="H75" s="132"/>
      <c r="I75" s="131"/>
      <c r="J75" s="131"/>
      <c r="K75" s="124">
        <f t="shared" si="0"/>
        <v>0</v>
      </c>
      <c r="L75" s="133"/>
      <c r="M75" s="133"/>
      <c r="N75" s="124">
        <f>SUMIF('Nhập liệu'!$C76:$C2066,'Hợp đồng'!$B75,'Nhập liệu'!L$10:L$2000)</f>
        <v>0</v>
      </c>
      <c r="O75" s="124">
        <f>SUMIF('Nhập liệu'!$C76:$C2066,'Hợp đồng'!$B75,'Nhập liệu'!M$10:M$2000)</f>
        <v>0</v>
      </c>
      <c r="P75" s="124">
        <f>SUMIF('Nhập liệu'!$C76:$C2066,'Hợp đồng'!$B75,'Nhập liệu'!N$10:N$2000)</f>
        <v>0</v>
      </c>
      <c r="Q75" s="124">
        <f>SUMIF('Nhập liệu'!$C76:$C2066,'Hợp đồng'!$B75,'Nhập liệu'!O$10:O$2000)</f>
        <v>0</v>
      </c>
      <c r="R75" s="125">
        <f t="shared" si="1"/>
        <v>0</v>
      </c>
      <c r="S75" s="125">
        <f t="shared" si="2"/>
        <v>0</v>
      </c>
      <c r="T75" s="125"/>
      <c r="U75" s="124">
        <f t="shared" si="3"/>
        <v>0</v>
      </c>
      <c r="V75" s="134"/>
    </row>
    <row r="76" spans="2:22" ht="15.75" customHeight="1">
      <c r="B76" s="127"/>
      <c r="C76" s="135"/>
      <c r="D76" s="129"/>
      <c r="E76" s="129"/>
      <c r="F76" s="130" t="str">
        <f>IF(E76="","",VLOOKUP(E76,'DANH MỤC KHÁCH  HÀNG'!$A$7:$E$172,2,0))</f>
        <v/>
      </c>
      <c r="G76" s="131"/>
      <c r="H76" s="132"/>
      <c r="I76" s="131"/>
      <c r="J76" s="131"/>
      <c r="K76" s="124">
        <f t="shared" si="0"/>
        <v>0</v>
      </c>
      <c r="L76" s="133"/>
      <c r="M76" s="133"/>
      <c r="N76" s="124">
        <f>SUMIF('Nhập liệu'!$C77:$C2067,'Hợp đồng'!$B76,'Nhập liệu'!L$10:L$2000)</f>
        <v>0</v>
      </c>
      <c r="O76" s="124">
        <f>SUMIF('Nhập liệu'!$C77:$C2067,'Hợp đồng'!$B76,'Nhập liệu'!M$10:M$2000)</f>
        <v>0</v>
      </c>
      <c r="P76" s="124">
        <f>SUMIF('Nhập liệu'!$C77:$C2067,'Hợp đồng'!$B76,'Nhập liệu'!N$10:N$2000)</f>
        <v>0</v>
      </c>
      <c r="Q76" s="124">
        <f>SUMIF('Nhập liệu'!$C77:$C2067,'Hợp đồng'!$B76,'Nhập liệu'!O$10:O$2000)</f>
        <v>0</v>
      </c>
      <c r="R76" s="125">
        <f t="shared" si="1"/>
        <v>0</v>
      </c>
      <c r="S76" s="125">
        <f t="shared" si="2"/>
        <v>0</v>
      </c>
      <c r="T76" s="125"/>
      <c r="U76" s="124">
        <f t="shared" si="3"/>
        <v>0</v>
      </c>
      <c r="V76" s="134"/>
    </row>
    <row r="77" spans="2:22" ht="15.75" customHeight="1">
      <c r="B77" s="127"/>
      <c r="C77" s="135"/>
      <c r="D77" s="129"/>
      <c r="E77" s="129"/>
      <c r="F77" s="130" t="str">
        <f>IF(E77="","",VLOOKUP(E77,'DANH MỤC KHÁCH  HÀNG'!$A$7:$E$172,2,0))</f>
        <v/>
      </c>
      <c r="G77" s="131"/>
      <c r="H77" s="132"/>
      <c r="I77" s="131"/>
      <c r="J77" s="131"/>
      <c r="K77" s="124">
        <f t="shared" si="0"/>
        <v>0</v>
      </c>
      <c r="L77" s="133"/>
      <c r="M77" s="133"/>
      <c r="N77" s="124">
        <f>SUMIF('Nhập liệu'!$C78:$C2068,'Hợp đồng'!$B77,'Nhập liệu'!L$10:L$2000)</f>
        <v>0</v>
      </c>
      <c r="O77" s="124">
        <f>SUMIF('Nhập liệu'!$C78:$C2068,'Hợp đồng'!$B77,'Nhập liệu'!M$10:M$2000)</f>
        <v>0</v>
      </c>
      <c r="P77" s="124">
        <f>SUMIF('Nhập liệu'!$C78:$C2068,'Hợp đồng'!$B77,'Nhập liệu'!N$10:N$2000)</f>
        <v>0</v>
      </c>
      <c r="Q77" s="124">
        <f>SUMIF('Nhập liệu'!$C78:$C2068,'Hợp đồng'!$B77,'Nhập liệu'!O$10:O$2000)</f>
        <v>0</v>
      </c>
      <c r="R77" s="125">
        <f t="shared" si="1"/>
        <v>0</v>
      </c>
      <c r="S77" s="125">
        <f t="shared" si="2"/>
        <v>0</v>
      </c>
      <c r="T77" s="125"/>
      <c r="U77" s="124">
        <f t="shared" si="3"/>
        <v>0</v>
      </c>
      <c r="V77" s="134"/>
    </row>
    <row r="78" spans="2:22" ht="15.75" customHeight="1">
      <c r="B78" s="127"/>
      <c r="C78" s="135"/>
      <c r="D78" s="129"/>
      <c r="E78" s="129"/>
      <c r="F78" s="130" t="str">
        <f>IF(E78="","",VLOOKUP(E78,'DANH MỤC KHÁCH  HÀNG'!$A$7:$E$172,2,0))</f>
        <v/>
      </c>
      <c r="G78" s="131"/>
      <c r="H78" s="132"/>
      <c r="I78" s="131"/>
      <c r="J78" s="131"/>
      <c r="K78" s="124">
        <f t="shared" si="0"/>
        <v>0</v>
      </c>
      <c r="L78" s="133"/>
      <c r="M78" s="133"/>
      <c r="N78" s="124">
        <f>SUMIF('Nhập liệu'!$C79:$C2069,'Hợp đồng'!$B78,'Nhập liệu'!L$10:L$2000)</f>
        <v>0</v>
      </c>
      <c r="O78" s="124">
        <f>SUMIF('Nhập liệu'!$C79:$C2069,'Hợp đồng'!$B78,'Nhập liệu'!M$10:M$2000)</f>
        <v>0</v>
      </c>
      <c r="P78" s="124">
        <f>SUMIF('Nhập liệu'!$C79:$C2069,'Hợp đồng'!$B78,'Nhập liệu'!N$10:N$2000)</f>
        <v>0</v>
      </c>
      <c r="Q78" s="124">
        <f>SUMIF('Nhập liệu'!$C79:$C2069,'Hợp đồng'!$B78,'Nhập liệu'!O$10:O$2000)</f>
        <v>0</v>
      </c>
      <c r="R78" s="125">
        <f t="shared" si="1"/>
        <v>0</v>
      </c>
      <c r="S78" s="125">
        <f t="shared" si="2"/>
        <v>0</v>
      </c>
      <c r="T78" s="125"/>
      <c r="U78" s="124">
        <f t="shared" si="3"/>
        <v>0</v>
      </c>
      <c r="V78" s="134"/>
    </row>
    <row r="79" spans="2:22" ht="15.75" customHeight="1">
      <c r="B79" s="127"/>
      <c r="C79" s="135"/>
      <c r="D79" s="129"/>
      <c r="E79" s="129"/>
      <c r="F79" s="130" t="str">
        <f>IF(E79="","",VLOOKUP(E79,'DANH MỤC KHÁCH  HÀNG'!$A$7:$E$172,2,0))</f>
        <v/>
      </c>
      <c r="G79" s="131"/>
      <c r="H79" s="132"/>
      <c r="I79" s="131"/>
      <c r="J79" s="131"/>
      <c r="K79" s="124">
        <f t="shared" si="0"/>
        <v>0</v>
      </c>
      <c r="L79" s="133"/>
      <c r="M79" s="133"/>
      <c r="N79" s="124">
        <f>SUMIF('Nhập liệu'!$C80:$C2070,'Hợp đồng'!$B79,'Nhập liệu'!L$10:L$2000)</f>
        <v>0</v>
      </c>
      <c r="O79" s="124">
        <f>SUMIF('Nhập liệu'!$C80:$C2070,'Hợp đồng'!$B79,'Nhập liệu'!M$10:M$2000)</f>
        <v>0</v>
      </c>
      <c r="P79" s="124">
        <f>SUMIF('Nhập liệu'!$C80:$C2070,'Hợp đồng'!$B79,'Nhập liệu'!N$10:N$2000)</f>
        <v>0</v>
      </c>
      <c r="Q79" s="124">
        <f>SUMIF('Nhập liệu'!$C80:$C2070,'Hợp đồng'!$B79,'Nhập liệu'!O$10:O$2000)</f>
        <v>0</v>
      </c>
      <c r="R79" s="125">
        <f t="shared" si="1"/>
        <v>0</v>
      </c>
      <c r="S79" s="125">
        <f t="shared" si="2"/>
        <v>0</v>
      </c>
      <c r="T79" s="125"/>
      <c r="U79" s="124">
        <f t="shared" si="3"/>
        <v>0</v>
      </c>
      <c r="V79" s="134"/>
    </row>
    <row r="80" spans="2:22" ht="15.75" customHeight="1">
      <c r="B80" s="127"/>
      <c r="C80" s="135"/>
      <c r="D80" s="129"/>
      <c r="E80" s="129"/>
      <c r="F80" s="130" t="str">
        <f>IF(E80="","",VLOOKUP(E80,'DANH MỤC KHÁCH  HÀNG'!$A$7:$E$172,2,0))</f>
        <v/>
      </c>
      <c r="G80" s="131"/>
      <c r="H80" s="132"/>
      <c r="I80" s="131"/>
      <c r="J80" s="131"/>
      <c r="K80" s="124">
        <f t="shared" si="0"/>
        <v>0</v>
      </c>
      <c r="L80" s="133"/>
      <c r="M80" s="133"/>
      <c r="N80" s="124">
        <f>SUMIF('Nhập liệu'!$C81:$C2071,'Hợp đồng'!$B80,'Nhập liệu'!L$10:L$2000)</f>
        <v>0</v>
      </c>
      <c r="O80" s="124">
        <f>SUMIF('Nhập liệu'!$C81:$C2071,'Hợp đồng'!$B80,'Nhập liệu'!M$10:M$2000)</f>
        <v>0</v>
      </c>
      <c r="P80" s="124">
        <f>SUMIF('Nhập liệu'!$C81:$C2071,'Hợp đồng'!$B80,'Nhập liệu'!N$10:N$2000)</f>
        <v>0</v>
      </c>
      <c r="Q80" s="124">
        <f>SUMIF('Nhập liệu'!$C81:$C2071,'Hợp đồng'!$B80,'Nhập liệu'!O$10:O$2000)</f>
        <v>0</v>
      </c>
      <c r="R80" s="125">
        <f t="shared" si="1"/>
        <v>0</v>
      </c>
      <c r="S80" s="125">
        <f t="shared" si="2"/>
        <v>0</v>
      </c>
      <c r="T80" s="125"/>
      <c r="U80" s="124">
        <f t="shared" si="3"/>
        <v>0</v>
      </c>
      <c r="V80" s="134"/>
    </row>
    <row r="81" spans="2:22" ht="15.75" customHeight="1">
      <c r="B81" s="127"/>
      <c r="C81" s="135"/>
      <c r="D81" s="129"/>
      <c r="E81" s="129"/>
      <c r="F81" s="130" t="str">
        <f>IF(E81="","",VLOOKUP(E81,'DANH MỤC KHÁCH  HÀNG'!$A$7:$E$172,2,0))</f>
        <v/>
      </c>
      <c r="G81" s="131"/>
      <c r="H81" s="132"/>
      <c r="I81" s="131"/>
      <c r="J81" s="131"/>
      <c r="K81" s="124">
        <f t="shared" si="0"/>
        <v>0</v>
      </c>
      <c r="L81" s="133"/>
      <c r="M81" s="133"/>
      <c r="N81" s="124">
        <f>SUMIF('Nhập liệu'!$C82:$C2072,'Hợp đồng'!$B81,'Nhập liệu'!L$10:L$2000)</f>
        <v>0</v>
      </c>
      <c r="O81" s="124">
        <f>SUMIF('Nhập liệu'!$C82:$C2072,'Hợp đồng'!$B81,'Nhập liệu'!M$10:M$2000)</f>
        <v>0</v>
      </c>
      <c r="P81" s="124">
        <f>SUMIF('Nhập liệu'!$C82:$C2072,'Hợp đồng'!$B81,'Nhập liệu'!N$10:N$2000)</f>
        <v>0</v>
      </c>
      <c r="Q81" s="124">
        <f>SUMIF('Nhập liệu'!$C82:$C2072,'Hợp đồng'!$B81,'Nhập liệu'!O$10:O$2000)</f>
        <v>0</v>
      </c>
      <c r="R81" s="125">
        <f t="shared" si="1"/>
        <v>0</v>
      </c>
      <c r="S81" s="125">
        <f t="shared" si="2"/>
        <v>0</v>
      </c>
      <c r="T81" s="125"/>
      <c r="U81" s="124">
        <f t="shared" si="3"/>
        <v>0</v>
      </c>
      <c r="V81" s="134"/>
    </row>
    <row r="82" spans="2:22" ht="15.75" customHeight="1">
      <c r="B82" s="127"/>
      <c r="C82" s="135"/>
      <c r="D82" s="129"/>
      <c r="E82" s="129"/>
      <c r="F82" s="130" t="str">
        <f>IF(E82="","",VLOOKUP(E82,'DANH MỤC KHÁCH  HÀNG'!$A$7:$E$172,2,0))</f>
        <v/>
      </c>
      <c r="G82" s="131"/>
      <c r="H82" s="132"/>
      <c r="I82" s="131"/>
      <c r="J82" s="131"/>
      <c r="K82" s="124">
        <f t="shared" si="0"/>
        <v>0</v>
      </c>
      <c r="L82" s="133"/>
      <c r="M82" s="133"/>
      <c r="N82" s="124">
        <f>SUMIF('Nhập liệu'!$C83:$C2073,'Hợp đồng'!$B82,'Nhập liệu'!L$10:L$2000)</f>
        <v>0</v>
      </c>
      <c r="O82" s="124">
        <f>SUMIF('Nhập liệu'!$C83:$C2073,'Hợp đồng'!$B82,'Nhập liệu'!M$10:M$2000)</f>
        <v>0</v>
      </c>
      <c r="P82" s="124">
        <f>SUMIF('Nhập liệu'!$C83:$C2073,'Hợp đồng'!$B82,'Nhập liệu'!N$10:N$2000)</f>
        <v>0</v>
      </c>
      <c r="Q82" s="124">
        <f>SUMIF('Nhập liệu'!$C83:$C2073,'Hợp đồng'!$B82,'Nhập liệu'!O$10:O$2000)</f>
        <v>0</v>
      </c>
      <c r="R82" s="125">
        <f t="shared" si="1"/>
        <v>0</v>
      </c>
      <c r="S82" s="125">
        <f t="shared" si="2"/>
        <v>0</v>
      </c>
      <c r="T82" s="125"/>
      <c r="U82" s="124">
        <f t="shared" si="3"/>
        <v>0</v>
      </c>
      <c r="V82" s="134"/>
    </row>
    <row r="83" spans="2:22" ht="15.75" customHeight="1">
      <c r="B83" s="127"/>
      <c r="C83" s="135"/>
      <c r="D83" s="129"/>
      <c r="E83" s="129"/>
      <c r="F83" s="130" t="str">
        <f>IF(E83="","",VLOOKUP(E83,'DANH MỤC KHÁCH  HÀNG'!$A$7:$E$172,2,0))</f>
        <v/>
      </c>
      <c r="G83" s="131"/>
      <c r="H83" s="132"/>
      <c r="I83" s="131"/>
      <c r="J83" s="131"/>
      <c r="K83" s="124">
        <f t="shared" si="0"/>
        <v>0</v>
      </c>
      <c r="L83" s="133"/>
      <c r="M83" s="133"/>
      <c r="N83" s="124">
        <f>SUMIF('Nhập liệu'!$C84:$C2074,'Hợp đồng'!$B83,'Nhập liệu'!L$10:L$2000)</f>
        <v>0</v>
      </c>
      <c r="O83" s="124">
        <f>SUMIF('Nhập liệu'!$C84:$C2074,'Hợp đồng'!$B83,'Nhập liệu'!M$10:M$2000)</f>
        <v>0</v>
      </c>
      <c r="P83" s="124">
        <f>SUMIF('Nhập liệu'!$C84:$C2074,'Hợp đồng'!$B83,'Nhập liệu'!N$10:N$2000)</f>
        <v>0</v>
      </c>
      <c r="Q83" s="124">
        <f>SUMIF('Nhập liệu'!$C84:$C2074,'Hợp đồng'!$B83,'Nhập liệu'!O$10:O$2000)</f>
        <v>0</v>
      </c>
      <c r="R83" s="125">
        <f t="shared" si="1"/>
        <v>0</v>
      </c>
      <c r="S83" s="125">
        <f t="shared" si="2"/>
        <v>0</v>
      </c>
      <c r="T83" s="125"/>
      <c r="U83" s="124">
        <f t="shared" si="3"/>
        <v>0</v>
      </c>
      <c r="V83" s="134"/>
    </row>
    <row r="84" spans="2:22" ht="15.75" customHeight="1">
      <c r="B84" s="127"/>
      <c r="C84" s="135"/>
      <c r="D84" s="129"/>
      <c r="E84" s="129"/>
      <c r="F84" s="130" t="str">
        <f>IF(E84="","",VLOOKUP(E84,'DANH MỤC KHÁCH  HÀNG'!$A$7:$E$172,2,0))</f>
        <v/>
      </c>
      <c r="G84" s="131"/>
      <c r="H84" s="132"/>
      <c r="I84" s="131"/>
      <c r="J84" s="131"/>
      <c r="K84" s="124">
        <f t="shared" si="0"/>
        <v>0</v>
      </c>
      <c r="L84" s="133"/>
      <c r="M84" s="133"/>
      <c r="N84" s="124">
        <f>SUMIF('Nhập liệu'!$C85:$C2075,'Hợp đồng'!$B84,'Nhập liệu'!L$10:L$2000)</f>
        <v>0</v>
      </c>
      <c r="O84" s="124">
        <f>SUMIF('Nhập liệu'!$C85:$C2075,'Hợp đồng'!$B84,'Nhập liệu'!M$10:M$2000)</f>
        <v>0</v>
      </c>
      <c r="P84" s="124">
        <f>SUMIF('Nhập liệu'!$C85:$C2075,'Hợp đồng'!$B84,'Nhập liệu'!N$10:N$2000)</f>
        <v>0</v>
      </c>
      <c r="Q84" s="124">
        <f>SUMIF('Nhập liệu'!$C85:$C2075,'Hợp đồng'!$B84,'Nhập liệu'!O$10:O$2000)</f>
        <v>0</v>
      </c>
      <c r="R84" s="125">
        <f t="shared" si="1"/>
        <v>0</v>
      </c>
      <c r="S84" s="125">
        <f t="shared" si="2"/>
        <v>0</v>
      </c>
      <c r="T84" s="125"/>
      <c r="U84" s="124">
        <f t="shared" si="3"/>
        <v>0</v>
      </c>
      <c r="V84" s="134"/>
    </row>
    <row r="85" spans="2:22" ht="15.75" customHeight="1">
      <c r="B85" s="127"/>
      <c r="C85" s="135"/>
      <c r="D85" s="129"/>
      <c r="E85" s="129"/>
      <c r="F85" s="130" t="str">
        <f>IF(E85="","",VLOOKUP(E85,'DANH MỤC KHÁCH  HÀNG'!$A$7:$E$172,2,0))</f>
        <v/>
      </c>
      <c r="G85" s="131"/>
      <c r="H85" s="132"/>
      <c r="I85" s="131"/>
      <c r="J85" s="131"/>
      <c r="K85" s="124">
        <f t="shared" si="0"/>
        <v>0</v>
      </c>
      <c r="L85" s="133"/>
      <c r="M85" s="133"/>
      <c r="N85" s="124">
        <f>SUMIF('Nhập liệu'!$C86:$C2076,'Hợp đồng'!$B85,'Nhập liệu'!L$10:L$2000)</f>
        <v>0</v>
      </c>
      <c r="O85" s="124">
        <f>SUMIF('Nhập liệu'!$C86:$C2076,'Hợp đồng'!$B85,'Nhập liệu'!M$10:M$2000)</f>
        <v>0</v>
      </c>
      <c r="P85" s="124">
        <f>SUMIF('Nhập liệu'!$C86:$C2076,'Hợp đồng'!$B85,'Nhập liệu'!N$10:N$2000)</f>
        <v>0</v>
      </c>
      <c r="Q85" s="124">
        <f>SUMIF('Nhập liệu'!$C86:$C2076,'Hợp đồng'!$B85,'Nhập liệu'!O$10:O$2000)</f>
        <v>0</v>
      </c>
      <c r="R85" s="125">
        <f t="shared" si="1"/>
        <v>0</v>
      </c>
      <c r="S85" s="125">
        <f t="shared" si="2"/>
        <v>0</v>
      </c>
      <c r="T85" s="125"/>
      <c r="U85" s="124">
        <f t="shared" si="3"/>
        <v>0</v>
      </c>
      <c r="V85" s="134"/>
    </row>
    <row r="86" spans="2:22" ht="15.75" customHeight="1">
      <c r="B86" s="127"/>
      <c r="C86" s="135"/>
      <c r="D86" s="129"/>
      <c r="E86" s="129"/>
      <c r="F86" s="130" t="str">
        <f>IF(E86="","",VLOOKUP(E86,'DANH MỤC KHÁCH  HÀNG'!$A$7:$E$172,2,0))</f>
        <v/>
      </c>
      <c r="G86" s="131"/>
      <c r="H86" s="132"/>
      <c r="I86" s="131"/>
      <c r="J86" s="131"/>
      <c r="K86" s="124">
        <f t="shared" si="0"/>
        <v>0</v>
      </c>
      <c r="L86" s="133"/>
      <c r="M86" s="133"/>
      <c r="N86" s="124">
        <f>SUMIF('Nhập liệu'!$C87:$C2077,'Hợp đồng'!$B86,'Nhập liệu'!L$10:L$2000)</f>
        <v>0</v>
      </c>
      <c r="O86" s="124">
        <f>SUMIF('Nhập liệu'!$C87:$C2077,'Hợp đồng'!$B86,'Nhập liệu'!M$10:M$2000)</f>
        <v>0</v>
      </c>
      <c r="P86" s="124">
        <f>SUMIF('Nhập liệu'!$C87:$C2077,'Hợp đồng'!$B86,'Nhập liệu'!N$10:N$2000)</f>
        <v>0</v>
      </c>
      <c r="Q86" s="124">
        <f>SUMIF('Nhập liệu'!$C87:$C2077,'Hợp đồng'!$B86,'Nhập liệu'!O$10:O$2000)</f>
        <v>0</v>
      </c>
      <c r="R86" s="125">
        <f t="shared" si="1"/>
        <v>0</v>
      </c>
      <c r="S86" s="125">
        <f t="shared" si="2"/>
        <v>0</v>
      </c>
      <c r="T86" s="125"/>
      <c r="U86" s="124">
        <f t="shared" si="3"/>
        <v>0</v>
      </c>
      <c r="V86" s="134"/>
    </row>
    <row r="87" spans="2:22" ht="15.75" customHeight="1">
      <c r="B87" s="127"/>
      <c r="C87" s="135"/>
      <c r="D87" s="129"/>
      <c r="E87" s="129"/>
      <c r="F87" s="130" t="str">
        <f>IF(E87="","",VLOOKUP(E87,'DANH MỤC KHÁCH  HÀNG'!$A$7:$E$172,2,0))</f>
        <v/>
      </c>
      <c r="G87" s="131"/>
      <c r="H87" s="132"/>
      <c r="I87" s="131"/>
      <c r="J87" s="131"/>
      <c r="K87" s="124">
        <f t="shared" si="0"/>
        <v>0</v>
      </c>
      <c r="L87" s="133"/>
      <c r="M87" s="133"/>
      <c r="N87" s="124">
        <f>SUMIF('Nhập liệu'!$C88:$C2078,'Hợp đồng'!$B87,'Nhập liệu'!L$10:L$2000)</f>
        <v>0</v>
      </c>
      <c r="O87" s="124">
        <f>SUMIF('Nhập liệu'!$C88:$C2078,'Hợp đồng'!$B87,'Nhập liệu'!M$10:M$2000)</f>
        <v>0</v>
      </c>
      <c r="P87" s="124">
        <f>SUMIF('Nhập liệu'!$C88:$C2078,'Hợp đồng'!$B87,'Nhập liệu'!N$10:N$2000)</f>
        <v>0</v>
      </c>
      <c r="Q87" s="124">
        <f>SUMIF('Nhập liệu'!$C88:$C2078,'Hợp đồng'!$B87,'Nhập liệu'!O$10:O$2000)</f>
        <v>0</v>
      </c>
      <c r="R87" s="125">
        <f t="shared" si="1"/>
        <v>0</v>
      </c>
      <c r="S87" s="125">
        <f t="shared" si="2"/>
        <v>0</v>
      </c>
      <c r="T87" s="125"/>
      <c r="U87" s="124">
        <f t="shared" si="3"/>
        <v>0</v>
      </c>
      <c r="V87" s="134"/>
    </row>
    <row r="88" spans="2:22" ht="15.75" customHeight="1">
      <c r="B88" s="127"/>
      <c r="C88" s="135"/>
      <c r="D88" s="129"/>
      <c r="E88" s="129"/>
      <c r="F88" s="130" t="str">
        <f>IF(E88="","",VLOOKUP(E88,'DANH MỤC KHÁCH  HÀNG'!$A$7:$E$172,2,0))</f>
        <v/>
      </c>
      <c r="G88" s="131"/>
      <c r="H88" s="132"/>
      <c r="I88" s="131"/>
      <c r="J88" s="131"/>
      <c r="K88" s="124">
        <f t="shared" si="0"/>
        <v>0</v>
      </c>
      <c r="L88" s="133"/>
      <c r="M88" s="133"/>
      <c r="N88" s="124">
        <f>SUMIF('Nhập liệu'!$C89:$C2079,'Hợp đồng'!$B88,'Nhập liệu'!L$10:L$2000)</f>
        <v>0</v>
      </c>
      <c r="O88" s="124">
        <f>SUMIF('Nhập liệu'!$C89:$C2079,'Hợp đồng'!$B88,'Nhập liệu'!M$10:M$2000)</f>
        <v>0</v>
      </c>
      <c r="P88" s="124">
        <f>SUMIF('Nhập liệu'!$C89:$C2079,'Hợp đồng'!$B88,'Nhập liệu'!N$10:N$2000)</f>
        <v>0</v>
      </c>
      <c r="Q88" s="124">
        <f>SUMIF('Nhập liệu'!$C89:$C2079,'Hợp đồng'!$B88,'Nhập liệu'!O$10:O$2000)</f>
        <v>0</v>
      </c>
      <c r="R88" s="125">
        <f t="shared" si="1"/>
        <v>0</v>
      </c>
      <c r="S88" s="125">
        <f t="shared" si="2"/>
        <v>0</v>
      </c>
      <c r="T88" s="125"/>
      <c r="U88" s="124">
        <f t="shared" si="3"/>
        <v>0</v>
      </c>
      <c r="V88" s="134"/>
    </row>
    <row r="89" spans="2:22" ht="15.75" customHeight="1">
      <c r="B89" s="127"/>
      <c r="C89" s="135"/>
      <c r="D89" s="129"/>
      <c r="E89" s="129"/>
      <c r="F89" s="130" t="str">
        <f>IF(E89="","",VLOOKUP(E89,'DANH MỤC KHÁCH  HÀNG'!$A$7:$E$172,2,0))</f>
        <v/>
      </c>
      <c r="G89" s="131"/>
      <c r="H89" s="132"/>
      <c r="I89" s="131"/>
      <c r="J89" s="131"/>
      <c r="K89" s="124">
        <f t="shared" si="0"/>
        <v>0</v>
      </c>
      <c r="L89" s="133"/>
      <c r="M89" s="133"/>
      <c r="N89" s="124">
        <f>SUMIF('Nhập liệu'!$C90:$C2080,'Hợp đồng'!$B89,'Nhập liệu'!L$10:L$2000)</f>
        <v>0</v>
      </c>
      <c r="O89" s="124">
        <f>SUMIF('Nhập liệu'!$C90:$C2080,'Hợp đồng'!$B89,'Nhập liệu'!M$10:M$2000)</f>
        <v>0</v>
      </c>
      <c r="P89" s="124">
        <f>SUMIF('Nhập liệu'!$C90:$C2080,'Hợp đồng'!$B89,'Nhập liệu'!N$10:N$2000)</f>
        <v>0</v>
      </c>
      <c r="Q89" s="124">
        <f>SUMIF('Nhập liệu'!$C90:$C2080,'Hợp đồng'!$B89,'Nhập liệu'!O$10:O$2000)</f>
        <v>0</v>
      </c>
      <c r="R89" s="125">
        <f t="shared" si="1"/>
        <v>0</v>
      </c>
      <c r="S89" s="125">
        <f t="shared" si="2"/>
        <v>0</v>
      </c>
      <c r="T89" s="125"/>
      <c r="U89" s="124">
        <f t="shared" si="3"/>
        <v>0</v>
      </c>
      <c r="V89" s="134"/>
    </row>
    <row r="90" spans="2:22" ht="15.75" customHeight="1">
      <c r="B90" s="127"/>
      <c r="C90" s="135"/>
      <c r="D90" s="129"/>
      <c r="E90" s="129"/>
      <c r="F90" s="130" t="str">
        <f>IF(E90="","",VLOOKUP(E90,'DANH MỤC KHÁCH  HÀNG'!$A$7:$E$172,2,0))</f>
        <v/>
      </c>
      <c r="G90" s="131"/>
      <c r="H90" s="132"/>
      <c r="I90" s="131"/>
      <c r="J90" s="131"/>
      <c r="K90" s="124">
        <f t="shared" si="0"/>
        <v>0</v>
      </c>
      <c r="L90" s="133"/>
      <c r="M90" s="133"/>
      <c r="N90" s="124">
        <f>SUMIF('Nhập liệu'!$C91:$C2081,'Hợp đồng'!$B90,'Nhập liệu'!L$10:L$2000)</f>
        <v>0</v>
      </c>
      <c r="O90" s="124">
        <f>SUMIF('Nhập liệu'!$C91:$C2081,'Hợp đồng'!$B90,'Nhập liệu'!M$10:M$2000)</f>
        <v>0</v>
      </c>
      <c r="P90" s="124">
        <f>SUMIF('Nhập liệu'!$C91:$C2081,'Hợp đồng'!$B90,'Nhập liệu'!N$10:N$2000)</f>
        <v>0</v>
      </c>
      <c r="Q90" s="124">
        <f>SUMIF('Nhập liệu'!$C91:$C2081,'Hợp đồng'!$B90,'Nhập liệu'!O$10:O$2000)</f>
        <v>0</v>
      </c>
      <c r="R90" s="125">
        <f t="shared" si="1"/>
        <v>0</v>
      </c>
      <c r="S90" s="125">
        <f t="shared" si="2"/>
        <v>0</v>
      </c>
      <c r="T90" s="125"/>
      <c r="U90" s="124">
        <f t="shared" si="3"/>
        <v>0</v>
      </c>
      <c r="V90" s="134"/>
    </row>
    <row r="91" spans="2:22" ht="15.75" customHeight="1">
      <c r="B91" s="127"/>
      <c r="C91" s="135"/>
      <c r="D91" s="129"/>
      <c r="E91" s="129"/>
      <c r="F91" s="130" t="str">
        <f>IF(E91="","",VLOOKUP(E91,'DANH MỤC KHÁCH  HÀNG'!$A$7:$E$172,2,0))</f>
        <v/>
      </c>
      <c r="G91" s="131"/>
      <c r="H91" s="132"/>
      <c r="I91" s="131"/>
      <c r="J91" s="131"/>
      <c r="K91" s="124">
        <f t="shared" si="0"/>
        <v>0</v>
      </c>
      <c r="L91" s="133"/>
      <c r="M91" s="133"/>
      <c r="N91" s="124">
        <f>SUMIF('Nhập liệu'!$C92:$C2082,'Hợp đồng'!$B91,'Nhập liệu'!L$10:L$2000)</f>
        <v>0</v>
      </c>
      <c r="O91" s="124">
        <f>SUMIF('Nhập liệu'!$C92:$C2082,'Hợp đồng'!$B91,'Nhập liệu'!M$10:M$2000)</f>
        <v>0</v>
      </c>
      <c r="P91" s="124">
        <f>SUMIF('Nhập liệu'!$C92:$C2082,'Hợp đồng'!$B91,'Nhập liệu'!N$10:N$2000)</f>
        <v>0</v>
      </c>
      <c r="Q91" s="124">
        <f>SUMIF('Nhập liệu'!$C92:$C2082,'Hợp đồng'!$B91,'Nhập liệu'!O$10:O$2000)</f>
        <v>0</v>
      </c>
      <c r="R91" s="125">
        <f t="shared" si="1"/>
        <v>0</v>
      </c>
      <c r="S91" s="125">
        <f t="shared" si="2"/>
        <v>0</v>
      </c>
      <c r="T91" s="125"/>
      <c r="U91" s="124">
        <f t="shared" si="3"/>
        <v>0</v>
      </c>
      <c r="V91" s="134"/>
    </row>
    <row r="92" spans="2:22" ht="15.75" customHeight="1">
      <c r="B92" s="127"/>
      <c r="C92" s="135"/>
      <c r="D92" s="129"/>
      <c r="E92" s="129"/>
      <c r="F92" s="130" t="str">
        <f>IF(E92="","",VLOOKUP(E92,'DANH MỤC KHÁCH  HÀNG'!$A$7:$E$172,2,0))</f>
        <v/>
      </c>
      <c r="G92" s="131"/>
      <c r="H92" s="132"/>
      <c r="I92" s="131"/>
      <c r="J92" s="131"/>
      <c r="K92" s="124">
        <f t="shared" si="0"/>
        <v>0</v>
      </c>
      <c r="L92" s="133"/>
      <c r="M92" s="133"/>
      <c r="N92" s="124">
        <f>SUMIF('Nhập liệu'!$C93:$C2083,'Hợp đồng'!$B92,'Nhập liệu'!L$10:L$2000)</f>
        <v>0</v>
      </c>
      <c r="O92" s="124">
        <f>SUMIF('Nhập liệu'!$C93:$C2083,'Hợp đồng'!$B92,'Nhập liệu'!M$10:M$2000)</f>
        <v>0</v>
      </c>
      <c r="P92" s="124">
        <f>SUMIF('Nhập liệu'!$C93:$C2083,'Hợp đồng'!$B92,'Nhập liệu'!N$10:N$2000)</f>
        <v>0</v>
      </c>
      <c r="Q92" s="124">
        <f>SUMIF('Nhập liệu'!$C93:$C2083,'Hợp đồng'!$B92,'Nhập liệu'!O$10:O$2000)</f>
        <v>0</v>
      </c>
      <c r="R92" s="125">
        <f t="shared" si="1"/>
        <v>0</v>
      </c>
      <c r="S92" s="125">
        <f t="shared" si="2"/>
        <v>0</v>
      </c>
      <c r="T92" s="125"/>
      <c r="U92" s="124">
        <f t="shared" si="3"/>
        <v>0</v>
      </c>
      <c r="V92" s="134"/>
    </row>
    <row r="93" spans="2:22" ht="15.75" customHeight="1">
      <c r="B93" s="127"/>
      <c r="C93" s="135"/>
      <c r="D93" s="129"/>
      <c r="E93" s="129"/>
      <c r="F93" s="130" t="str">
        <f>IF(E93="","",VLOOKUP(E93,'DANH MỤC KHÁCH  HÀNG'!$A$7:$E$172,2,0))</f>
        <v/>
      </c>
      <c r="G93" s="131"/>
      <c r="H93" s="132"/>
      <c r="I93" s="131"/>
      <c r="J93" s="131"/>
      <c r="K93" s="124">
        <f t="shared" si="0"/>
        <v>0</v>
      </c>
      <c r="L93" s="133"/>
      <c r="M93" s="133"/>
      <c r="N93" s="124">
        <f>SUMIF('Nhập liệu'!$C94:$C2084,'Hợp đồng'!$B93,'Nhập liệu'!L$10:L$2000)</f>
        <v>0</v>
      </c>
      <c r="O93" s="124">
        <f>SUMIF('Nhập liệu'!$C94:$C2084,'Hợp đồng'!$B93,'Nhập liệu'!M$10:M$2000)</f>
        <v>0</v>
      </c>
      <c r="P93" s="124">
        <f>SUMIF('Nhập liệu'!$C94:$C2084,'Hợp đồng'!$B93,'Nhập liệu'!N$10:N$2000)</f>
        <v>0</v>
      </c>
      <c r="Q93" s="124">
        <f>SUMIF('Nhập liệu'!$C94:$C2084,'Hợp đồng'!$B93,'Nhập liệu'!O$10:O$2000)</f>
        <v>0</v>
      </c>
      <c r="R93" s="125">
        <f t="shared" si="1"/>
        <v>0</v>
      </c>
      <c r="S93" s="125">
        <f t="shared" si="2"/>
        <v>0</v>
      </c>
      <c r="T93" s="125"/>
      <c r="U93" s="124">
        <f t="shared" si="3"/>
        <v>0</v>
      </c>
      <c r="V93" s="134"/>
    </row>
    <row r="94" spans="2:22" ht="15.75" customHeight="1">
      <c r="B94" s="127"/>
      <c r="C94" s="135"/>
      <c r="D94" s="129"/>
      <c r="E94" s="129"/>
      <c r="F94" s="130" t="str">
        <f>IF(E94="","",VLOOKUP(E94,'DANH MỤC KHÁCH  HÀNG'!$A$7:$E$172,2,0))</f>
        <v/>
      </c>
      <c r="G94" s="131"/>
      <c r="H94" s="132"/>
      <c r="I94" s="131"/>
      <c r="J94" s="131"/>
      <c r="K94" s="124">
        <f t="shared" si="0"/>
        <v>0</v>
      </c>
      <c r="L94" s="133"/>
      <c r="M94" s="133"/>
      <c r="N94" s="124">
        <f>SUMIF('Nhập liệu'!$C95:$C2085,'Hợp đồng'!$B94,'Nhập liệu'!L$10:L$2000)</f>
        <v>0</v>
      </c>
      <c r="O94" s="124">
        <f>SUMIF('Nhập liệu'!$C95:$C2085,'Hợp đồng'!$B94,'Nhập liệu'!M$10:M$2000)</f>
        <v>0</v>
      </c>
      <c r="P94" s="124">
        <f>SUMIF('Nhập liệu'!$C95:$C2085,'Hợp đồng'!$B94,'Nhập liệu'!N$10:N$2000)</f>
        <v>0</v>
      </c>
      <c r="Q94" s="124">
        <f>SUMIF('Nhập liệu'!$C95:$C2085,'Hợp đồng'!$B94,'Nhập liệu'!O$10:O$2000)</f>
        <v>0</v>
      </c>
      <c r="R94" s="125">
        <f t="shared" si="1"/>
        <v>0</v>
      </c>
      <c r="S94" s="125">
        <f t="shared" si="2"/>
        <v>0</v>
      </c>
      <c r="T94" s="125"/>
      <c r="U94" s="124">
        <f t="shared" si="3"/>
        <v>0</v>
      </c>
      <c r="V94" s="134"/>
    </row>
    <row r="95" spans="2:22" ht="15.75" customHeight="1">
      <c r="B95" s="127"/>
      <c r="C95" s="135"/>
      <c r="D95" s="129"/>
      <c r="E95" s="129"/>
      <c r="F95" s="130" t="str">
        <f>IF(E95="","",VLOOKUP(E95,'DANH MỤC KHÁCH  HÀNG'!$A$7:$E$172,2,0))</f>
        <v/>
      </c>
      <c r="G95" s="131"/>
      <c r="H95" s="132"/>
      <c r="I95" s="131"/>
      <c r="J95" s="131"/>
      <c r="K95" s="124">
        <f t="shared" si="0"/>
        <v>0</v>
      </c>
      <c r="L95" s="133"/>
      <c r="M95" s="133"/>
      <c r="N95" s="124">
        <f>SUMIF('Nhập liệu'!$C96:$C2086,'Hợp đồng'!$B95,'Nhập liệu'!L$10:L$2000)</f>
        <v>0</v>
      </c>
      <c r="O95" s="124">
        <f>SUMIF('Nhập liệu'!$C96:$C2086,'Hợp đồng'!$B95,'Nhập liệu'!M$10:M$2000)</f>
        <v>0</v>
      </c>
      <c r="P95" s="124">
        <f>SUMIF('Nhập liệu'!$C96:$C2086,'Hợp đồng'!$B95,'Nhập liệu'!N$10:N$2000)</f>
        <v>0</v>
      </c>
      <c r="Q95" s="124">
        <f>SUMIF('Nhập liệu'!$C96:$C2086,'Hợp đồng'!$B95,'Nhập liệu'!O$10:O$2000)</f>
        <v>0</v>
      </c>
      <c r="R95" s="125">
        <f t="shared" si="1"/>
        <v>0</v>
      </c>
      <c r="S95" s="125">
        <f t="shared" si="2"/>
        <v>0</v>
      </c>
      <c r="T95" s="125"/>
      <c r="U95" s="124">
        <f t="shared" si="3"/>
        <v>0</v>
      </c>
      <c r="V95" s="134"/>
    </row>
    <row r="96" spans="2:22" ht="15.75" customHeight="1">
      <c r="B96" s="127"/>
      <c r="C96" s="135"/>
      <c r="D96" s="129"/>
      <c r="E96" s="129"/>
      <c r="F96" s="130" t="str">
        <f>IF(E96="","",VLOOKUP(E96,'DANH MỤC KHÁCH  HÀNG'!$A$7:$E$172,2,0))</f>
        <v/>
      </c>
      <c r="G96" s="131"/>
      <c r="H96" s="132"/>
      <c r="I96" s="131"/>
      <c r="J96" s="131"/>
      <c r="K96" s="124">
        <f t="shared" si="0"/>
        <v>0</v>
      </c>
      <c r="L96" s="133"/>
      <c r="M96" s="133"/>
      <c r="N96" s="124">
        <f>SUMIF('Nhập liệu'!$C97:$C2087,'Hợp đồng'!$B96,'Nhập liệu'!L$10:L$2000)</f>
        <v>0</v>
      </c>
      <c r="O96" s="124">
        <f>SUMIF('Nhập liệu'!$C97:$C2087,'Hợp đồng'!$B96,'Nhập liệu'!M$10:M$2000)</f>
        <v>0</v>
      </c>
      <c r="P96" s="124">
        <f>SUMIF('Nhập liệu'!$C97:$C2087,'Hợp đồng'!$B96,'Nhập liệu'!N$10:N$2000)</f>
        <v>0</v>
      </c>
      <c r="Q96" s="124">
        <f>SUMIF('Nhập liệu'!$C97:$C2087,'Hợp đồng'!$B96,'Nhập liệu'!O$10:O$2000)</f>
        <v>0</v>
      </c>
      <c r="R96" s="125">
        <f t="shared" si="1"/>
        <v>0</v>
      </c>
      <c r="S96" s="125">
        <f t="shared" si="2"/>
        <v>0</v>
      </c>
      <c r="T96" s="125"/>
      <c r="U96" s="124">
        <f t="shared" si="3"/>
        <v>0</v>
      </c>
      <c r="V96" s="134"/>
    </row>
    <row r="97" spans="1:26" ht="15.75" customHeight="1">
      <c r="B97" s="127"/>
      <c r="C97" s="135"/>
      <c r="D97" s="129"/>
      <c r="E97" s="129"/>
      <c r="F97" s="130" t="str">
        <f>IF(E97="","",VLOOKUP(E97,'DANH MỤC KHÁCH  HÀNG'!$A$7:$E$172,2,0))</f>
        <v/>
      </c>
      <c r="G97" s="131"/>
      <c r="H97" s="132"/>
      <c r="I97" s="131"/>
      <c r="J97" s="131"/>
      <c r="K97" s="124">
        <f t="shared" si="0"/>
        <v>0</v>
      </c>
      <c r="L97" s="133"/>
      <c r="M97" s="133"/>
      <c r="N97" s="124">
        <f>SUMIF('Nhập liệu'!$C98:$C2088,'Hợp đồng'!$B97,'Nhập liệu'!L$10:L$2000)</f>
        <v>0</v>
      </c>
      <c r="O97" s="124">
        <f>SUMIF('Nhập liệu'!$C98:$C2088,'Hợp đồng'!$B97,'Nhập liệu'!M$10:M$2000)</f>
        <v>0</v>
      </c>
      <c r="P97" s="124">
        <f>SUMIF('Nhập liệu'!$C98:$C2088,'Hợp đồng'!$B97,'Nhập liệu'!N$10:N$2000)</f>
        <v>0</v>
      </c>
      <c r="Q97" s="124">
        <f>SUMIF('Nhập liệu'!$C98:$C2088,'Hợp đồng'!$B97,'Nhập liệu'!O$10:O$2000)</f>
        <v>0</v>
      </c>
      <c r="R97" s="125">
        <f t="shared" si="1"/>
        <v>0</v>
      </c>
      <c r="S97" s="125">
        <f t="shared" si="2"/>
        <v>0</v>
      </c>
      <c r="T97" s="125"/>
      <c r="U97" s="124">
        <f t="shared" si="3"/>
        <v>0</v>
      </c>
      <c r="V97" s="134"/>
    </row>
    <row r="98" spans="1:26" ht="15.75" customHeight="1">
      <c r="B98" s="127"/>
      <c r="C98" s="135"/>
      <c r="D98" s="129"/>
      <c r="E98" s="129"/>
      <c r="F98" s="130" t="str">
        <f>IF(E98="","",VLOOKUP(E98,'DANH MỤC KHÁCH  HÀNG'!$A$7:$E$172,2,0))</f>
        <v/>
      </c>
      <c r="G98" s="131"/>
      <c r="H98" s="132"/>
      <c r="I98" s="131"/>
      <c r="J98" s="131"/>
      <c r="K98" s="124">
        <f t="shared" si="0"/>
        <v>0</v>
      </c>
      <c r="L98" s="133"/>
      <c r="M98" s="133"/>
      <c r="N98" s="124">
        <f>SUMIF('Nhập liệu'!$C99:$C2089,'Hợp đồng'!$B98,'Nhập liệu'!L$10:L$2000)</f>
        <v>0</v>
      </c>
      <c r="O98" s="124">
        <f>SUMIF('Nhập liệu'!$C99:$C2089,'Hợp đồng'!$B98,'Nhập liệu'!M$10:M$2000)</f>
        <v>0</v>
      </c>
      <c r="P98" s="124">
        <f>SUMIF('Nhập liệu'!$C99:$C2089,'Hợp đồng'!$B98,'Nhập liệu'!N$10:N$2000)</f>
        <v>0</v>
      </c>
      <c r="Q98" s="124">
        <f>SUMIF('Nhập liệu'!$C99:$C2089,'Hợp đồng'!$B98,'Nhập liệu'!O$10:O$2000)</f>
        <v>0</v>
      </c>
      <c r="R98" s="125">
        <f t="shared" si="1"/>
        <v>0</v>
      </c>
      <c r="S98" s="125">
        <f t="shared" si="2"/>
        <v>0</v>
      </c>
      <c r="T98" s="125"/>
      <c r="U98" s="124">
        <f t="shared" si="3"/>
        <v>0</v>
      </c>
      <c r="V98" s="134"/>
    </row>
    <row r="99" spans="1:26" ht="15.75" customHeight="1">
      <c r="B99" s="127"/>
      <c r="C99" s="135"/>
      <c r="D99" s="129"/>
      <c r="E99" s="129"/>
      <c r="F99" s="130" t="str">
        <f>IF(E99="","",VLOOKUP(E99,'DANH MỤC KHÁCH  HÀNG'!$A$7:$E$172,2,0))</f>
        <v/>
      </c>
      <c r="G99" s="131"/>
      <c r="H99" s="132"/>
      <c r="I99" s="131"/>
      <c r="J99" s="131"/>
      <c r="K99" s="124">
        <f t="shared" si="0"/>
        <v>0</v>
      </c>
      <c r="L99" s="133"/>
      <c r="M99" s="133"/>
      <c r="N99" s="124">
        <f>SUMIF('Nhập liệu'!$C100:$C2090,'Hợp đồng'!$B99,'Nhập liệu'!L$10:L$2000)</f>
        <v>0</v>
      </c>
      <c r="O99" s="124">
        <f>SUMIF('Nhập liệu'!$C100:$C2090,'Hợp đồng'!$B99,'Nhập liệu'!M$10:M$2000)</f>
        <v>0</v>
      </c>
      <c r="P99" s="124">
        <f>SUMIF('Nhập liệu'!$C100:$C2090,'Hợp đồng'!$B99,'Nhập liệu'!N$10:N$2000)</f>
        <v>0</v>
      </c>
      <c r="Q99" s="124">
        <f>SUMIF('Nhập liệu'!$C100:$C2090,'Hợp đồng'!$B99,'Nhập liệu'!O$10:O$2000)</f>
        <v>0</v>
      </c>
      <c r="R99" s="125">
        <f t="shared" si="1"/>
        <v>0</v>
      </c>
      <c r="S99" s="125">
        <f t="shared" si="2"/>
        <v>0</v>
      </c>
      <c r="T99" s="125"/>
      <c r="U99" s="124">
        <f t="shared" si="3"/>
        <v>0</v>
      </c>
      <c r="V99" s="134"/>
    </row>
    <row r="100" spans="1:26" ht="15.75" customHeight="1">
      <c r="B100" s="136"/>
      <c r="C100" s="137"/>
      <c r="D100" s="138"/>
      <c r="E100" s="138"/>
      <c r="F100" s="139" t="str">
        <f>IF(E100="","",VLOOKUP(E100,'DANH MỤC KHÁCH  HÀNG'!$A$7:$E$172,2,0))</f>
        <v/>
      </c>
      <c r="G100" s="140"/>
      <c r="H100" s="141"/>
      <c r="I100" s="140"/>
      <c r="J100" s="140"/>
      <c r="K100" s="142">
        <f t="shared" si="0"/>
        <v>0</v>
      </c>
      <c r="L100" s="143"/>
      <c r="M100" s="143"/>
      <c r="N100" s="142">
        <f>SUMIF('Nhập liệu'!$C101:$C2091,'Hợp đồng'!$B100,'Nhập liệu'!L$10:L$2000)</f>
        <v>0</v>
      </c>
      <c r="O100" s="142">
        <f>SUMIF('Nhập liệu'!$C101:$C2091,'Hợp đồng'!$B100,'Nhập liệu'!M$10:M$2000)</f>
        <v>0</v>
      </c>
      <c r="P100" s="142">
        <f>SUMIF('Nhập liệu'!$C101:$C2091,'Hợp đồng'!$B100,'Nhập liệu'!N$10:N$2000)</f>
        <v>0</v>
      </c>
      <c r="Q100" s="142">
        <f>SUMIF('Nhập liệu'!$C101:$C2091,'Hợp đồng'!$B100,'Nhập liệu'!O$10:O$2000)</f>
        <v>0</v>
      </c>
      <c r="R100" s="144">
        <f t="shared" si="1"/>
        <v>0</v>
      </c>
      <c r="S100" s="144">
        <f t="shared" si="2"/>
        <v>0</v>
      </c>
      <c r="T100" s="144"/>
      <c r="U100" s="142">
        <f t="shared" si="3"/>
        <v>0</v>
      </c>
      <c r="V100" s="145"/>
    </row>
    <row r="101" spans="1:26" ht="15.75" customHeight="1">
      <c r="A101" s="100"/>
      <c r="B101" s="146"/>
      <c r="C101" s="147"/>
      <c r="D101" s="148"/>
      <c r="E101" s="148"/>
      <c r="F101" s="149" t="s">
        <v>105</v>
      </c>
      <c r="G101" s="150"/>
      <c r="H101" s="151"/>
      <c r="I101" s="150">
        <f t="shared" ref="I101:U101" si="4">SUM(I9:I100)</f>
        <v>6000000000</v>
      </c>
      <c r="J101" s="150">
        <f t="shared" si="4"/>
        <v>-498000000</v>
      </c>
      <c r="K101" s="150">
        <f t="shared" si="4"/>
        <v>5502000000</v>
      </c>
      <c r="L101" s="150">
        <f t="shared" si="4"/>
        <v>87697</v>
      </c>
      <c r="M101" s="150">
        <f t="shared" si="4"/>
        <v>88056</v>
      </c>
      <c r="N101" s="150">
        <f t="shared" si="4"/>
        <v>895849933.5</v>
      </c>
      <c r="O101" s="150">
        <f t="shared" si="4"/>
        <v>426080000</v>
      </c>
      <c r="P101" s="150">
        <f t="shared" si="4"/>
        <v>0</v>
      </c>
      <c r="Q101" s="150">
        <f t="shared" si="4"/>
        <v>11977250</v>
      </c>
      <c r="R101" s="150">
        <f t="shared" si="4"/>
        <v>1333907183.5</v>
      </c>
      <c r="S101" s="150">
        <f t="shared" si="4"/>
        <v>4168092816.5</v>
      </c>
      <c r="T101" s="150">
        <f t="shared" si="4"/>
        <v>105000000</v>
      </c>
      <c r="U101" s="150">
        <f t="shared" si="4"/>
        <v>5397000000</v>
      </c>
      <c r="V101" s="152"/>
      <c r="W101" s="100"/>
      <c r="X101" s="100"/>
      <c r="Y101" s="100"/>
      <c r="Z101" s="100"/>
    </row>
    <row r="102" spans="1:26" ht="15.75" customHeight="1">
      <c r="B102" s="101"/>
      <c r="D102" s="111"/>
      <c r="E102" s="111"/>
      <c r="F102" s="153"/>
      <c r="G102" s="102"/>
      <c r="H102" s="101"/>
      <c r="I102" s="102"/>
      <c r="J102" s="102"/>
      <c r="K102" s="102"/>
      <c r="L102" s="101"/>
      <c r="M102" s="101"/>
      <c r="N102" s="102"/>
      <c r="O102" s="102"/>
      <c r="P102" s="102"/>
      <c r="Q102" s="102"/>
      <c r="R102" s="102"/>
      <c r="S102" s="102"/>
      <c r="T102" s="102"/>
      <c r="U102" s="102"/>
      <c r="V102" s="102"/>
    </row>
    <row r="103" spans="1:26" ht="15.75" customHeight="1">
      <c r="B103" s="101"/>
      <c r="D103" s="111"/>
      <c r="E103" s="111"/>
      <c r="F103" s="153"/>
      <c r="G103" s="102"/>
      <c r="H103" s="101"/>
      <c r="I103" s="102"/>
      <c r="J103" s="102"/>
      <c r="K103" s="102"/>
      <c r="L103" s="101"/>
      <c r="M103" s="101"/>
      <c r="N103" s="102"/>
      <c r="O103" s="102"/>
      <c r="P103" s="102"/>
      <c r="Q103" s="102"/>
      <c r="R103" s="102"/>
      <c r="S103" s="102"/>
      <c r="T103" s="102"/>
      <c r="U103" s="102"/>
      <c r="V103" s="102"/>
    </row>
    <row r="104" spans="1:26" ht="15.75" customHeight="1">
      <c r="B104" s="101"/>
      <c r="D104" s="111"/>
      <c r="E104" s="111"/>
      <c r="F104" s="153"/>
      <c r="G104" s="102"/>
      <c r="H104" s="101"/>
      <c r="I104" s="102"/>
      <c r="J104" s="102"/>
      <c r="K104" s="102"/>
      <c r="L104" s="101"/>
      <c r="M104" s="101"/>
      <c r="N104" s="102"/>
      <c r="O104" s="102"/>
      <c r="P104" s="102"/>
      <c r="Q104" s="102"/>
      <c r="R104" s="102"/>
      <c r="S104" s="102"/>
      <c r="T104" s="102"/>
      <c r="U104" s="102"/>
      <c r="V104" s="102"/>
    </row>
    <row r="105" spans="1:26" ht="15.75" customHeight="1">
      <c r="B105" s="101"/>
      <c r="D105" s="111"/>
      <c r="E105" s="111"/>
      <c r="F105" s="153"/>
      <c r="G105" s="102"/>
      <c r="H105" s="101"/>
      <c r="I105" s="102"/>
      <c r="J105" s="102"/>
      <c r="K105" s="102"/>
      <c r="L105" s="101"/>
      <c r="M105" s="101"/>
      <c r="N105" s="102"/>
      <c r="O105" s="102"/>
      <c r="P105" s="102"/>
      <c r="Q105" s="102"/>
      <c r="R105" s="102"/>
      <c r="S105" s="102"/>
      <c r="T105" s="102"/>
      <c r="U105" s="102"/>
      <c r="V105" s="102"/>
    </row>
    <row r="106" spans="1:26" ht="15.75" customHeight="1">
      <c r="B106" s="101"/>
      <c r="D106" s="111"/>
      <c r="E106" s="111"/>
      <c r="F106" s="153"/>
      <c r="G106" s="102"/>
      <c r="H106" s="101"/>
      <c r="I106" s="102"/>
      <c r="J106" s="102"/>
      <c r="K106" s="102"/>
      <c r="L106" s="101"/>
      <c r="M106" s="101"/>
      <c r="N106" s="102"/>
      <c r="O106" s="102"/>
      <c r="P106" s="102"/>
      <c r="Q106" s="102"/>
      <c r="R106" s="102"/>
      <c r="S106" s="102"/>
      <c r="T106" s="102"/>
      <c r="U106" s="102"/>
      <c r="V106" s="102"/>
    </row>
    <row r="107" spans="1:26" ht="15.75" customHeight="1">
      <c r="B107" s="101"/>
      <c r="D107" s="111"/>
      <c r="E107" s="111"/>
      <c r="F107" s="153"/>
      <c r="G107" s="102"/>
      <c r="H107" s="101"/>
      <c r="I107" s="102"/>
      <c r="J107" s="102"/>
      <c r="K107" s="102"/>
      <c r="L107" s="101"/>
      <c r="M107" s="101"/>
      <c r="N107" s="102"/>
      <c r="O107" s="102"/>
      <c r="P107" s="102"/>
      <c r="Q107" s="102"/>
      <c r="R107" s="102"/>
      <c r="S107" s="102"/>
      <c r="T107" s="102"/>
      <c r="U107" s="102"/>
      <c r="V107" s="102"/>
    </row>
    <row r="108" spans="1:26" ht="15.75" customHeight="1">
      <c r="B108" s="101"/>
      <c r="D108" s="111"/>
      <c r="E108" s="111"/>
      <c r="F108" s="153"/>
      <c r="G108" s="102"/>
      <c r="H108" s="101"/>
      <c r="I108" s="102"/>
      <c r="J108" s="102"/>
      <c r="K108" s="102"/>
      <c r="L108" s="101"/>
      <c r="M108" s="101"/>
      <c r="N108" s="102"/>
      <c r="O108" s="102"/>
      <c r="P108" s="102"/>
      <c r="Q108" s="102"/>
      <c r="R108" s="102"/>
      <c r="S108" s="102"/>
      <c r="T108" s="102"/>
      <c r="U108" s="102"/>
      <c r="V108" s="102"/>
    </row>
    <row r="109" spans="1:26" ht="15.75" customHeight="1">
      <c r="B109" s="101"/>
      <c r="D109" s="111"/>
      <c r="E109" s="111"/>
      <c r="F109" s="153"/>
      <c r="G109" s="102"/>
      <c r="H109" s="101"/>
      <c r="I109" s="102"/>
      <c r="J109" s="102"/>
      <c r="K109" s="102"/>
      <c r="L109" s="101"/>
      <c r="M109" s="101"/>
      <c r="N109" s="102"/>
      <c r="O109" s="102"/>
      <c r="P109" s="102"/>
      <c r="Q109" s="102"/>
      <c r="R109" s="102"/>
      <c r="S109" s="102"/>
      <c r="T109" s="102"/>
      <c r="U109" s="102"/>
      <c r="V109" s="102"/>
    </row>
    <row r="110" spans="1:26" ht="15.75" customHeight="1">
      <c r="B110" s="101"/>
      <c r="D110" s="111"/>
      <c r="E110" s="111"/>
      <c r="F110" s="153"/>
      <c r="G110" s="102"/>
      <c r="H110" s="101"/>
      <c r="I110" s="102"/>
      <c r="J110" s="102"/>
      <c r="K110" s="102"/>
      <c r="L110" s="101"/>
      <c r="M110" s="101"/>
      <c r="N110" s="102"/>
      <c r="O110" s="102"/>
      <c r="P110" s="102"/>
      <c r="Q110" s="102"/>
      <c r="R110" s="102"/>
      <c r="S110" s="102"/>
      <c r="T110" s="102"/>
      <c r="U110" s="102"/>
      <c r="V110" s="102"/>
    </row>
    <row r="111" spans="1:26" ht="15.75" customHeight="1">
      <c r="B111" s="101"/>
      <c r="D111" s="111"/>
      <c r="E111" s="111"/>
      <c r="F111" s="153"/>
      <c r="G111" s="102"/>
      <c r="H111" s="101"/>
      <c r="I111" s="102"/>
      <c r="J111" s="102"/>
      <c r="K111" s="102"/>
      <c r="L111" s="101"/>
      <c r="M111" s="101"/>
      <c r="N111" s="102"/>
      <c r="O111" s="102"/>
      <c r="P111" s="102"/>
      <c r="Q111" s="102"/>
      <c r="R111" s="102"/>
      <c r="S111" s="102"/>
      <c r="T111" s="102"/>
      <c r="U111" s="102"/>
      <c r="V111" s="102"/>
    </row>
    <row r="112" spans="1:26" ht="15.75" customHeight="1">
      <c r="B112" s="101"/>
      <c r="D112" s="111"/>
      <c r="E112" s="111"/>
      <c r="F112" s="153"/>
      <c r="G112" s="102"/>
      <c r="H112" s="101"/>
      <c r="I112" s="102"/>
      <c r="J112" s="102"/>
      <c r="K112" s="102"/>
      <c r="L112" s="101"/>
      <c r="M112" s="101"/>
      <c r="N112" s="102"/>
      <c r="O112" s="102"/>
      <c r="P112" s="102"/>
      <c r="Q112" s="102"/>
      <c r="R112" s="102"/>
      <c r="S112" s="102"/>
      <c r="T112" s="102"/>
      <c r="U112" s="102"/>
      <c r="V112" s="102"/>
    </row>
    <row r="113" spans="2:22" ht="15.75" customHeight="1">
      <c r="B113" s="101"/>
      <c r="D113" s="111"/>
      <c r="E113" s="111"/>
      <c r="F113" s="153"/>
      <c r="G113" s="102"/>
      <c r="H113" s="101"/>
      <c r="I113" s="102"/>
      <c r="J113" s="102"/>
      <c r="K113" s="102"/>
      <c r="L113" s="101"/>
      <c r="M113" s="101"/>
      <c r="N113" s="102"/>
      <c r="O113" s="102"/>
      <c r="P113" s="102"/>
      <c r="Q113" s="102"/>
      <c r="R113" s="102"/>
      <c r="S113" s="102"/>
      <c r="T113" s="102"/>
      <c r="U113" s="102"/>
      <c r="V113" s="102"/>
    </row>
    <row r="114" spans="2:22" ht="15.75" customHeight="1">
      <c r="B114" s="101"/>
      <c r="D114" s="111"/>
      <c r="E114" s="111"/>
      <c r="F114" s="153"/>
      <c r="G114" s="102"/>
      <c r="H114" s="101"/>
      <c r="I114" s="102"/>
      <c r="J114" s="102"/>
      <c r="K114" s="102"/>
      <c r="L114" s="101"/>
      <c r="M114" s="101"/>
      <c r="N114" s="102"/>
      <c r="O114" s="102"/>
      <c r="P114" s="102"/>
      <c r="Q114" s="102"/>
      <c r="R114" s="102"/>
      <c r="S114" s="102"/>
      <c r="T114" s="102"/>
      <c r="U114" s="102"/>
      <c r="V114" s="102"/>
    </row>
    <row r="115" spans="2:22" ht="15.75" customHeight="1">
      <c r="B115" s="101"/>
      <c r="D115" s="111"/>
      <c r="E115" s="111"/>
      <c r="F115" s="153"/>
      <c r="G115" s="102"/>
      <c r="H115" s="101"/>
      <c r="I115" s="102"/>
      <c r="J115" s="102"/>
      <c r="K115" s="102"/>
      <c r="L115" s="101"/>
      <c r="M115" s="101"/>
      <c r="N115" s="102"/>
      <c r="O115" s="102"/>
      <c r="P115" s="102"/>
      <c r="Q115" s="102"/>
      <c r="R115" s="102"/>
      <c r="S115" s="102"/>
      <c r="T115" s="102"/>
      <c r="U115" s="102"/>
      <c r="V115" s="102"/>
    </row>
    <row r="116" spans="2:22" ht="15.75" customHeight="1">
      <c r="B116" s="101"/>
      <c r="D116" s="111"/>
      <c r="E116" s="111"/>
      <c r="F116" s="153"/>
      <c r="G116" s="102"/>
      <c r="H116" s="101"/>
      <c r="I116" s="102"/>
      <c r="J116" s="102"/>
      <c r="K116" s="102"/>
      <c r="L116" s="101"/>
      <c r="M116" s="101"/>
      <c r="N116" s="102"/>
      <c r="O116" s="102"/>
      <c r="P116" s="102"/>
      <c r="Q116" s="102"/>
      <c r="R116" s="102"/>
      <c r="S116" s="102"/>
      <c r="T116" s="102"/>
      <c r="U116" s="102"/>
      <c r="V116" s="102"/>
    </row>
    <row r="117" spans="2:22" ht="15.75" customHeight="1">
      <c r="B117" s="101"/>
      <c r="D117" s="111"/>
      <c r="E117" s="111"/>
      <c r="F117" s="153"/>
      <c r="G117" s="102"/>
      <c r="H117" s="101"/>
      <c r="I117" s="102"/>
      <c r="J117" s="102"/>
      <c r="K117" s="102"/>
      <c r="L117" s="101"/>
      <c r="M117" s="101"/>
      <c r="N117" s="102"/>
      <c r="O117" s="102"/>
      <c r="P117" s="102"/>
      <c r="Q117" s="102"/>
      <c r="R117" s="102"/>
      <c r="S117" s="102"/>
      <c r="T117" s="102"/>
      <c r="U117" s="102"/>
      <c r="V117" s="102"/>
    </row>
    <row r="118" spans="2:22" ht="15.75" customHeight="1">
      <c r="B118" s="101"/>
      <c r="D118" s="111"/>
      <c r="E118" s="111"/>
      <c r="F118" s="153"/>
      <c r="G118" s="102"/>
      <c r="H118" s="101"/>
      <c r="I118" s="102"/>
      <c r="J118" s="102"/>
      <c r="K118" s="102"/>
      <c r="L118" s="101"/>
      <c r="M118" s="101"/>
      <c r="N118" s="102"/>
      <c r="O118" s="102"/>
      <c r="P118" s="102"/>
      <c r="Q118" s="102"/>
      <c r="R118" s="102"/>
      <c r="S118" s="102"/>
      <c r="T118" s="102"/>
      <c r="U118" s="102"/>
      <c r="V118" s="102"/>
    </row>
    <row r="119" spans="2:22" ht="15.75" customHeight="1">
      <c r="B119" s="101"/>
      <c r="D119" s="111"/>
      <c r="E119" s="111"/>
      <c r="F119" s="153"/>
      <c r="G119" s="102"/>
      <c r="H119" s="101"/>
      <c r="I119" s="102"/>
      <c r="J119" s="102"/>
      <c r="K119" s="102"/>
      <c r="L119" s="101"/>
      <c r="M119" s="101"/>
      <c r="N119" s="102"/>
      <c r="O119" s="102"/>
      <c r="P119" s="102"/>
      <c r="Q119" s="102"/>
      <c r="R119" s="102"/>
      <c r="S119" s="102"/>
      <c r="T119" s="102"/>
      <c r="U119" s="102"/>
      <c r="V119" s="102"/>
    </row>
    <row r="120" spans="2:22" ht="15.75" customHeight="1">
      <c r="B120" s="101"/>
      <c r="D120" s="111"/>
      <c r="E120" s="111"/>
      <c r="F120" s="153"/>
      <c r="G120" s="102"/>
      <c r="H120" s="101"/>
      <c r="I120" s="102"/>
      <c r="J120" s="102"/>
      <c r="K120" s="102"/>
      <c r="L120" s="101"/>
      <c r="M120" s="101"/>
      <c r="N120" s="102"/>
      <c r="O120" s="102"/>
      <c r="P120" s="102"/>
      <c r="Q120" s="102"/>
      <c r="R120" s="102"/>
      <c r="S120" s="102"/>
      <c r="T120" s="102"/>
      <c r="U120" s="102"/>
      <c r="V120" s="102"/>
    </row>
    <row r="121" spans="2:22" ht="15.75" customHeight="1">
      <c r="B121" s="101"/>
      <c r="D121" s="111"/>
      <c r="E121" s="111"/>
      <c r="F121" s="153"/>
      <c r="G121" s="102"/>
      <c r="H121" s="101"/>
      <c r="I121" s="102"/>
      <c r="J121" s="102"/>
      <c r="K121" s="102"/>
      <c r="L121" s="101"/>
      <c r="M121" s="101"/>
      <c r="N121" s="102"/>
      <c r="O121" s="102"/>
      <c r="P121" s="102"/>
      <c r="Q121" s="102"/>
      <c r="R121" s="102"/>
      <c r="S121" s="102"/>
      <c r="T121" s="102"/>
      <c r="U121" s="102"/>
      <c r="V121" s="102"/>
    </row>
    <row r="122" spans="2:22" ht="15.75" customHeight="1">
      <c r="B122" s="101"/>
      <c r="D122" s="111"/>
      <c r="E122" s="111"/>
      <c r="F122" s="153"/>
      <c r="G122" s="102"/>
      <c r="H122" s="101"/>
      <c r="I122" s="102"/>
      <c r="J122" s="102"/>
      <c r="K122" s="102"/>
      <c r="L122" s="101"/>
      <c r="M122" s="101"/>
      <c r="N122" s="102"/>
      <c r="O122" s="102"/>
      <c r="P122" s="102"/>
      <c r="Q122" s="102"/>
      <c r="R122" s="102"/>
      <c r="S122" s="102"/>
      <c r="T122" s="102"/>
      <c r="U122" s="102"/>
      <c r="V122" s="102"/>
    </row>
    <row r="123" spans="2:22" ht="15.75" customHeight="1">
      <c r="B123" s="101"/>
      <c r="D123" s="111"/>
      <c r="E123" s="111"/>
      <c r="F123" s="153"/>
      <c r="G123" s="102"/>
      <c r="H123" s="101"/>
      <c r="I123" s="102"/>
      <c r="J123" s="102"/>
      <c r="K123" s="102"/>
      <c r="L123" s="101"/>
      <c r="M123" s="101"/>
      <c r="N123" s="102"/>
      <c r="O123" s="102"/>
      <c r="P123" s="102"/>
      <c r="Q123" s="102"/>
      <c r="R123" s="102"/>
      <c r="S123" s="102"/>
      <c r="T123" s="102"/>
      <c r="U123" s="102"/>
      <c r="V123" s="102"/>
    </row>
    <row r="124" spans="2:22" ht="15.75" customHeight="1">
      <c r="B124" s="101"/>
      <c r="D124" s="111"/>
      <c r="E124" s="111"/>
      <c r="F124" s="153"/>
      <c r="G124" s="102"/>
      <c r="H124" s="101"/>
      <c r="I124" s="102"/>
      <c r="J124" s="102"/>
      <c r="K124" s="102"/>
      <c r="L124" s="101"/>
      <c r="M124" s="101"/>
      <c r="N124" s="102"/>
      <c r="O124" s="102"/>
      <c r="P124" s="102"/>
      <c r="Q124" s="102"/>
      <c r="R124" s="102"/>
      <c r="S124" s="102"/>
      <c r="T124" s="102"/>
      <c r="U124" s="102"/>
      <c r="V124" s="102"/>
    </row>
    <row r="125" spans="2:22" ht="15.75" customHeight="1">
      <c r="B125" s="101"/>
      <c r="D125" s="111"/>
      <c r="E125" s="111"/>
      <c r="F125" s="153"/>
      <c r="G125" s="102"/>
      <c r="H125" s="101"/>
      <c r="I125" s="102"/>
      <c r="J125" s="102"/>
      <c r="K125" s="102"/>
      <c r="L125" s="101"/>
      <c r="M125" s="101"/>
      <c r="N125" s="102"/>
      <c r="O125" s="102"/>
      <c r="P125" s="102"/>
      <c r="Q125" s="102"/>
      <c r="R125" s="102"/>
      <c r="S125" s="102"/>
      <c r="T125" s="102"/>
      <c r="U125" s="102"/>
      <c r="V125" s="102"/>
    </row>
    <row r="126" spans="2:22" ht="15.75" customHeight="1">
      <c r="B126" s="101"/>
      <c r="D126" s="111"/>
      <c r="E126" s="111"/>
      <c r="F126" s="153"/>
      <c r="G126" s="102"/>
      <c r="H126" s="101"/>
      <c r="I126" s="102"/>
      <c r="J126" s="102"/>
      <c r="K126" s="102"/>
      <c r="L126" s="101"/>
      <c r="M126" s="101"/>
      <c r="N126" s="102"/>
      <c r="O126" s="102"/>
      <c r="P126" s="102"/>
      <c r="Q126" s="102"/>
      <c r="R126" s="102"/>
      <c r="S126" s="102"/>
      <c r="T126" s="102"/>
      <c r="U126" s="102"/>
      <c r="V126" s="102"/>
    </row>
    <row r="127" spans="2:22" ht="15.75" customHeight="1">
      <c r="B127" s="101"/>
      <c r="D127" s="111"/>
      <c r="E127" s="111"/>
      <c r="F127" s="153"/>
      <c r="G127" s="102"/>
      <c r="H127" s="101"/>
      <c r="I127" s="102"/>
      <c r="J127" s="102"/>
      <c r="K127" s="102"/>
      <c r="L127" s="101"/>
      <c r="M127" s="101"/>
      <c r="N127" s="102"/>
      <c r="O127" s="102"/>
      <c r="P127" s="102"/>
      <c r="Q127" s="102"/>
      <c r="R127" s="102"/>
      <c r="S127" s="102"/>
      <c r="T127" s="102"/>
      <c r="U127" s="102"/>
      <c r="V127" s="102"/>
    </row>
    <row r="128" spans="2:22" ht="15.75" customHeight="1">
      <c r="B128" s="101"/>
      <c r="D128" s="111"/>
      <c r="E128" s="111"/>
      <c r="F128" s="153"/>
      <c r="G128" s="102"/>
      <c r="H128" s="101"/>
      <c r="I128" s="102"/>
      <c r="J128" s="102"/>
      <c r="K128" s="102"/>
      <c r="L128" s="101"/>
      <c r="M128" s="101"/>
      <c r="N128" s="102"/>
      <c r="O128" s="102"/>
      <c r="P128" s="102"/>
      <c r="Q128" s="102"/>
      <c r="R128" s="102"/>
      <c r="S128" s="102"/>
      <c r="T128" s="102"/>
      <c r="U128" s="102"/>
      <c r="V128" s="102"/>
    </row>
    <row r="129" spans="2:22" ht="15.75" customHeight="1">
      <c r="B129" s="101"/>
      <c r="D129" s="111"/>
      <c r="E129" s="111"/>
      <c r="F129" s="153"/>
      <c r="G129" s="102"/>
      <c r="H129" s="101"/>
      <c r="I129" s="102"/>
      <c r="J129" s="102"/>
      <c r="K129" s="102"/>
      <c r="L129" s="101"/>
      <c r="M129" s="101"/>
      <c r="N129" s="102"/>
      <c r="O129" s="102"/>
      <c r="P129" s="102"/>
      <c r="Q129" s="102"/>
      <c r="R129" s="102"/>
      <c r="S129" s="102"/>
      <c r="T129" s="102"/>
      <c r="U129" s="102"/>
      <c r="V129" s="102"/>
    </row>
    <row r="130" spans="2:22" ht="15.75" customHeight="1">
      <c r="B130" s="101"/>
      <c r="D130" s="111"/>
      <c r="E130" s="111"/>
      <c r="F130" s="153"/>
      <c r="G130" s="102"/>
      <c r="H130" s="101"/>
      <c r="I130" s="102"/>
      <c r="J130" s="102"/>
      <c r="K130" s="102"/>
      <c r="L130" s="101"/>
      <c r="M130" s="101"/>
      <c r="N130" s="102"/>
      <c r="O130" s="102"/>
      <c r="P130" s="102"/>
      <c r="Q130" s="102"/>
      <c r="R130" s="102"/>
      <c r="S130" s="102"/>
      <c r="T130" s="102"/>
      <c r="U130" s="102"/>
      <c r="V130" s="102"/>
    </row>
    <row r="131" spans="2:22" ht="15.75" customHeight="1">
      <c r="B131" s="101"/>
      <c r="D131" s="111"/>
      <c r="E131" s="111"/>
      <c r="F131" s="153"/>
      <c r="G131" s="102"/>
      <c r="H131" s="101"/>
      <c r="I131" s="102"/>
      <c r="J131" s="102"/>
      <c r="K131" s="102"/>
      <c r="L131" s="101"/>
      <c r="M131" s="101"/>
      <c r="N131" s="102"/>
      <c r="O131" s="102"/>
      <c r="P131" s="102"/>
      <c r="Q131" s="102"/>
      <c r="R131" s="102"/>
      <c r="S131" s="102"/>
      <c r="T131" s="102"/>
      <c r="U131" s="102"/>
      <c r="V131" s="102"/>
    </row>
    <row r="132" spans="2:22" ht="15.75" customHeight="1">
      <c r="B132" s="101"/>
      <c r="D132" s="111"/>
      <c r="E132" s="111"/>
      <c r="F132" s="153"/>
      <c r="G132" s="102"/>
      <c r="H132" s="101"/>
      <c r="I132" s="102"/>
      <c r="J132" s="102"/>
      <c r="K132" s="102"/>
      <c r="L132" s="101"/>
      <c r="M132" s="101"/>
      <c r="N132" s="102"/>
      <c r="O132" s="102"/>
      <c r="P132" s="102"/>
      <c r="Q132" s="102"/>
      <c r="R132" s="102"/>
      <c r="S132" s="102"/>
      <c r="T132" s="102"/>
      <c r="U132" s="102"/>
      <c r="V132" s="102"/>
    </row>
    <row r="133" spans="2:22" ht="15.75" customHeight="1">
      <c r="B133" s="101"/>
      <c r="D133" s="111"/>
      <c r="E133" s="111"/>
      <c r="F133" s="153"/>
      <c r="G133" s="102"/>
      <c r="H133" s="101"/>
      <c r="I133" s="102"/>
      <c r="J133" s="102"/>
      <c r="K133" s="102"/>
      <c r="L133" s="101"/>
      <c r="M133" s="101"/>
      <c r="N133" s="102"/>
      <c r="O133" s="102"/>
      <c r="P133" s="102"/>
      <c r="Q133" s="102"/>
      <c r="R133" s="102"/>
      <c r="S133" s="102"/>
      <c r="T133" s="102"/>
      <c r="U133" s="102"/>
      <c r="V133" s="102"/>
    </row>
    <row r="134" spans="2:22" ht="15.75" customHeight="1">
      <c r="B134" s="101"/>
      <c r="D134" s="111"/>
      <c r="E134" s="111"/>
      <c r="F134" s="153"/>
      <c r="G134" s="102"/>
      <c r="H134" s="101"/>
      <c r="I134" s="102"/>
      <c r="J134" s="102"/>
      <c r="K134" s="102"/>
      <c r="L134" s="101"/>
      <c r="M134" s="101"/>
      <c r="N134" s="102"/>
      <c r="O134" s="102"/>
      <c r="P134" s="102"/>
      <c r="Q134" s="102"/>
      <c r="R134" s="102"/>
      <c r="S134" s="102"/>
      <c r="T134" s="102"/>
      <c r="U134" s="102"/>
      <c r="V134" s="102"/>
    </row>
    <row r="135" spans="2:22" ht="15.75" customHeight="1">
      <c r="B135" s="101"/>
      <c r="D135" s="111"/>
      <c r="E135" s="111"/>
      <c r="F135" s="153"/>
      <c r="G135" s="102"/>
      <c r="H135" s="101"/>
      <c r="I135" s="102"/>
      <c r="J135" s="102"/>
      <c r="K135" s="102"/>
      <c r="L135" s="101"/>
      <c r="M135" s="101"/>
      <c r="N135" s="102"/>
      <c r="O135" s="102"/>
      <c r="P135" s="102"/>
      <c r="Q135" s="102"/>
      <c r="R135" s="102"/>
      <c r="S135" s="102"/>
      <c r="T135" s="102"/>
      <c r="U135" s="102"/>
      <c r="V135" s="102"/>
    </row>
    <row r="136" spans="2:22" ht="15.75" customHeight="1">
      <c r="B136" s="101"/>
      <c r="D136" s="111"/>
      <c r="E136" s="111"/>
      <c r="F136" s="153"/>
      <c r="G136" s="102"/>
      <c r="H136" s="101"/>
      <c r="I136" s="102"/>
      <c r="J136" s="102"/>
      <c r="K136" s="102"/>
      <c r="L136" s="101"/>
      <c r="M136" s="101"/>
      <c r="N136" s="102"/>
      <c r="O136" s="102"/>
      <c r="P136" s="102"/>
      <c r="Q136" s="102"/>
      <c r="R136" s="102"/>
      <c r="S136" s="102"/>
      <c r="T136" s="102"/>
      <c r="U136" s="102"/>
      <c r="V136" s="102"/>
    </row>
    <row r="137" spans="2:22" ht="15.75" customHeight="1">
      <c r="B137" s="101"/>
      <c r="D137" s="111"/>
      <c r="E137" s="111"/>
      <c r="F137" s="153"/>
      <c r="G137" s="102"/>
      <c r="H137" s="101"/>
      <c r="I137" s="102"/>
      <c r="J137" s="102"/>
      <c r="K137" s="102"/>
      <c r="L137" s="101"/>
      <c r="M137" s="101"/>
      <c r="N137" s="102"/>
      <c r="O137" s="102"/>
      <c r="P137" s="102"/>
      <c r="Q137" s="102"/>
      <c r="R137" s="102"/>
      <c r="S137" s="102"/>
      <c r="T137" s="102"/>
      <c r="U137" s="102"/>
      <c r="V137" s="102"/>
    </row>
    <row r="138" spans="2:22" ht="15.75" customHeight="1">
      <c r="B138" s="101"/>
      <c r="D138" s="111"/>
      <c r="E138" s="111"/>
      <c r="F138" s="153"/>
      <c r="G138" s="102"/>
      <c r="H138" s="101"/>
      <c r="I138" s="102"/>
      <c r="J138" s="102"/>
      <c r="K138" s="102"/>
      <c r="L138" s="101"/>
      <c r="M138" s="101"/>
      <c r="N138" s="102"/>
      <c r="O138" s="102"/>
      <c r="P138" s="102"/>
      <c r="Q138" s="102"/>
      <c r="R138" s="102"/>
      <c r="S138" s="102"/>
      <c r="T138" s="102"/>
      <c r="U138" s="102"/>
      <c r="V138" s="102"/>
    </row>
    <row r="139" spans="2:22" ht="15.75" customHeight="1">
      <c r="B139" s="101"/>
      <c r="D139" s="111"/>
      <c r="E139" s="111"/>
      <c r="F139" s="153"/>
      <c r="G139" s="102"/>
      <c r="H139" s="101"/>
      <c r="I139" s="102"/>
      <c r="J139" s="102"/>
      <c r="K139" s="102"/>
      <c r="L139" s="101"/>
      <c r="M139" s="101"/>
      <c r="N139" s="102"/>
      <c r="O139" s="102"/>
      <c r="P139" s="102"/>
      <c r="Q139" s="102"/>
      <c r="R139" s="102"/>
      <c r="S139" s="102"/>
      <c r="T139" s="102"/>
      <c r="U139" s="102"/>
      <c r="V139" s="102"/>
    </row>
    <row r="140" spans="2:22" ht="15.75" customHeight="1">
      <c r="B140" s="101"/>
      <c r="D140" s="111"/>
      <c r="E140" s="111"/>
      <c r="F140" s="153"/>
      <c r="G140" s="102"/>
      <c r="H140" s="101"/>
      <c r="I140" s="102"/>
      <c r="J140" s="102"/>
      <c r="K140" s="102"/>
      <c r="L140" s="101"/>
      <c r="M140" s="101"/>
      <c r="N140" s="102"/>
      <c r="O140" s="102"/>
      <c r="P140" s="102"/>
      <c r="Q140" s="102"/>
      <c r="R140" s="102"/>
      <c r="S140" s="102"/>
      <c r="T140" s="102"/>
      <c r="U140" s="102"/>
      <c r="V140" s="102"/>
    </row>
    <row r="141" spans="2:22" ht="15.75" customHeight="1">
      <c r="B141" s="101"/>
      <c r="D141" s="111"/>
      <c r="E141" s="111"/>
      <c r="F141" s="153"/>
      <c r="G141" s="102"/>
      <c r="H141" s="101"/>
      <c r="I141" s="102"/>
      <c r="J141" s="102"/>
      <c r="K141" s="102"/>
      <c r="L141" s="101"/>
      <c r="M141" s="101"/>
      <c r="N141" s="102"/>
      <c r="O141" s="102"/>
      <c r="P141" s="102"/>
      <c r="Q141" s="102"/>
      <c r="R141" s="102"/>
      <c r="S141" s="102"/>
      <c r="T141" s="102"/>
      <c r="U141" s="102"/>
      <c r="V141" s="102"/>
    </row>
    <row r="142" spans="2:22" ht="15.75" customHeight="1">
      <c r="B142" s="101"/>
      <c r="D142" s="111"/>
      <c r="E142" s="111"/>
      <c r="F142" s="153"/>
      <c r="G142" s="102"/>
      <c r="H142" s="101"/>
      <c r="I142" s="102"/>
      <c r="J142" s="102"/>
      <c r="K142" s="102"/>
      <c r="L142" s="101"/>
      <c r="M142" s="101"/>
      <c r="N142" s="102"/>
      <c r="O142" s="102"/>
      <c r="P142" s="102"/>
      <c r="Q142" s="102"/>
      <c r="R142" s="102"/>
      <c r="S142" s="102"/>
      <c r="T142" s="102"/>
      <c r="U142" s="102"/>
      <c r="V142" s="102"/>
    </row>
    <row r="143" spans="2:22" ht="15.75" customHeight="1">
      <c r="B143" s="101"/>
      <c r="D143" s="111"/>
      <c r="E143" s="111"/>
      <c r="F143" s="153"/>
      <c r="G143" s="102"/>
      <c r="H143" s="101"/>
      <c r="I143" s="102"/>
      <c r="J143" s="102"/>
      <c r="K143" s="102"/>
      <c r="L143" s="101"/>
      <c r="M143" s="101"/>
      <c r="N143" s="102"/>
      <c r="O143" s="102"/>
      <c r="P143" s="102"/>
      <c r="Q143" s="102"/>
      <c r="R143" s="102"/>
      <c r="S143" s="102"/>
      <c r="T143" s="102"/>
      <c r="U143" s="102"/>
      <c r="V143" s="102"/>
    </row>
    <row r="144" spans="2:22" ht="15.75" customHeight="1">
      <c r="B144" s="101"/>
      <c r="D144" s="111"/>
      <c r="E144" s="111"/>
      <c r="F144" s="153"/>
      <c r="G144" s="102"/>
      <c r="H144" s="101"/>
      <c r="I144" s="102"/>
      <c r="J144" s="102"/>
      <c r="K144" s="102"/>
      <c r="L144" s="101"/>
      <c r="M144" s="101"/>
      <c r="N144" s="102"/>
      <c r="O144" s="102"/>
      <c r="P144" s="102"/>
      <c r="Q144" s="102"/>
      <c r="R144" s="102"/>
      <c r="S144" s="102"/>
      <c r="T144" s="102"/>
      <c r="U144" s="102"/>
      <c r="V144" s="102"/>
    </row>
    <row r="145" spans="2:22" ht="15.75" customHeight="1">
      <c r="B145" s="101"/>
      <c r="D145" s="111"/>
      <c r="E145" s="111"/>
      <c r="F145" s="153"/>
      <c r="G145" s="102"/>
      <c r="H145" s="101"/>
      <c r="I145" s="102"/>
      <c r="J145" s="102"/>
      <c r="K145" s="102"/>
      <c r="L145" s="101"/>
      <c r="M145" s="101"/>
      <c r="N145" s="102"/>
      <c r="O145" s="102"/>
      <c r="P145" s="102"/>
      <c r="Q145" s="102"/>
      <c r="R145" s="102"/>
      <c r="S145" s="102"/>
      <c r="T145" s="102"/>
      <c r="U145" s="102"/>
      <c r="V145" s="102"/>
    </row>
    <row r="146" spans="2:22" ht="15.75" customHeight="1">
      <c r="B146" s="101"/>
      <c r="D146" s="111"/>
      <c r="E146" s="111"/>
      <c r="F146" s="153"/>
      <c r="G146" s="102"/>
      <c r="H146" s="101"/>
      <c r="I146" s="102"/>
      <c r="J146" s="102"/>
      <c r="K146" s="102"/>
      <c r="L146" s="101"/>
      <c r="M146" s="101"/>
      <c r="N146" s="102"/>
      <c r="O146" s="102"/>
      <c r="P146" s="102"/>
      <c r="Q146" s="102"/>
      <c r="R146" s="102"/>
      <c r="S146" s="102"/>
      <c r="T146" s="102"/>
      <c r="U146" s="102"/>
      <c r="V146" s="102"/>
    </row>
    <row r="147" spans="2:22" ht="15.75" customHeight="1">
      <c r="B147" s="101"/>
      <c r="D147" s="111"/>
      <c r="E147" s="111"/>
      <c r="F147" s="153"/>
      <c r="G147" s="102"/>
      <c r="H147" s="101"/>
      <c r="I147" s="102"/>
      <c r="J147" s="102"/>
      <c r="K147" s="102"/>
      <c r="L147" s="101"/>
      <c r="M147" s="101"/>
      <c r="N147" s="102"/>
      <c r="O147" s="102"/>
      <c r="P147" s="102"/>
      <c r="Q147" s="102"/>
      <c r="R147" s="102"/>
      <c r="S147" s="102"/>
      <c r="T147" s="102"/>
      <c r="U147" s="102"/>
      <c r="V147" s="102"/>
    </row>
    <row r="148" spans="2:22" ht="15.75" customHeight="1">
      <c r="B148" s="101"/>
      <c r="D148" s="111"/>
      <c r="E148" s="111"/>
      <c r="F148" s="153"/>
      <c r="G148" s="102"/>
      <c r="H148" s="101"/>
      <c r="I148" s="102"/>
      <c r="J148" s="102"/>
      <c r="K148" s="102"/>
      <c r="L148" s="101"/>
      <c r="M148" s="101"/>
      <c r="N148" s="102"/>
      <c r="O148" s="102"/>
      <c r="P148" s="102"/>
      <c r="Q148" s="102"/>
      <c r="R148" s="102"/>
      <c r="S148" s="102"/>
      <c r="T148" s="102"/>
      <c r="U148" s="102"/>
      <c r="V148" s="102"/>
    </row>
    <row r="149" spans="2:22" ht="15.75" customHeight="1">
      <c r="B149" s="101"/>
      <c r="D149" s="111"/>
      <c r="E149" s="111"/>
      <c r="F149" s="153"/>
      <c r="G149" s="102"/>
      <c r="H149" s="101"/>
      <c r="I149" s="102"/>
      <c r="J149" s="102"/>
      <c r="K149" s="102"/>
      <c r="L149" s="101"/>
      <c r="M149" s="101"/>
      <c r="N149" s="102"/>
      <c r="O149" s="102"/>
      <c r="P149" s="102"/>
      <c r="Q149" s="102"/>
      <c r="R149" s="102"/>
      <c r="S149" s="102"/>
      <c r="T149" s="102"/>
      <c r="U149" s="102"/>
      <c r="V149" s="102"/>
    </row>
    <row r="150" spans="2:22" ht="15.75" customHeight="1">
      <c r="B150" s="101"/>
      <c r="D150" s="111"/>
      <c r="E150" s="111"/>
      <c r="F150" s="153"/>
      <c r="G150" s="102"/>
      <c r="H150" s="101"/>
      <c r="I150" s="102"/>
      <c r="J150" s="102"/>
      <c r="K150" s="102"/>
      <c r="L150" s="101"/>
      <c r="M150" s="101"/>
      <c r="N150" s="102"/>
      <c r="O150" s="102"/>
      <c r="P150" s="102"/>
      <c r="Q150" s="102"/>
      <c r="R150" s="102"/>
      <c r="S150" s="102"/>
      <c r="T150" s="102"/>
      <c r="U150" s="102"/>
      <c r="V150" s="102"/>
    </row>
    <row r="151" spans="2:22" ht="15.75" customHeight="1">
      <c r="B151" s="101"/>
      <c r="D151" s="111"/>
      <c r="E151" s="111"/>
      <c r="F151" s="153"/>
      <c r="G151" s="102"/>
      <c r="H151" s="101"/>
      <c r="I151" s="102"/>
      <c r="J151" s="102"/>
      <c r="K151" s="102"/>
      <c r="L151" s="101"/>
      <c r="M151" s="101"/>
      <c r="N151" s="102"/>
      <c r="O151" s="102"/>
      <c r="P151" s="102"/>
      <c r="Q151" s="102"/>
      <c r="R151" s="102"/>
      <c r="S151" s="102"/>
      <c r="T151" s="102"/>
      <c r="U151" s="102"/>
      <c r="V151" s="102"/>
    </row>
    <row r="152" spans="2:22" ht="15.75" customHeight="1">
      <c r="B152" s="101"/>
      <c r="D152" s="111"/>
      <c r="E152" s="111"/>
      <c r="F152" s="153"/>
      <c r="G152" s="102"/>
      <c r="H152" s="101"/>
      <c r="I152" s="102"/>
      <c r="J152" s="102"/>
      <c r="K152" s="102"/>
      <c r="L152" s="101"/>
      <c r="M152" s="101"/>
      <c r="N152" s="102"/>
      <c r="O152" s="102"/>
      <c r="P152" s="102"/>
      <c r="Q152" s="102"/>
      <c r="R152" s="102"/>
      <c r="S152" s="102"/>
      <c r="T152" s="102"/>
      <c r="U152" s="102"/>
      <c r="V152" s="102"/>
    </row>
    <row r="153" spans="2:22" ht="15.75" customHeight="1">
      <c r="B153" s="101"/>
      <c r="D153" s="111"/>
      <c r="E153" s="111"/>
      <c r="F153" s="153"/>
      <c r="G153" s="102"/>
      <c r="H153" s="101"/>
      <c r="I153" s="102"/>
      <c r="J153" s="102"/>
      <c r="K153" s="102"/>
      <c r="L153" s="101"/>
      <c r="M153" s="101"/>
      <c r="N153" s="102"/>
      <c r="O153" s="102"/>
      <c r="P153" s="102"/>
      <c r="Q153" s="102"/>
      <c r="R153" s="102"/>
      <c r="S153" s="102"/>
      <c r="T153" s="102"/>
      <c r="U153" s="102"/>
      <c r="V153" s="102"/>
    </row>
    <row r="154" spans="2:22" ht="15.75" customHeight="1">
      <c r="B154" s="101"/>
      <c r="D154" s="111"/>
      <c r="E154" s="111"/>
      <c r="F154" s="153"/>
      <c r="G154" s="102"/>
      <c r="H154" s="101"/>
      <c r="I154" s="102"/>
      <c r="J154" s="102"/>
      <c r="K154" s="102"/>
      <c r="L154" s="101"/>
      <c r="M154" s="101"/>
      <c r="N154" s="102"/>
      <c r="O154" s="102"/>
      <c r="P154" s="102"/>
      <c r="Q154" s="102"/>
      <c r="R154" s="102"/>
      <c r="S154" s="102"/>
      <c r="T154" s="102"/>
      <c r="U154" s="102"/>
      <c r="V154" s="102"/>
    </row>
    <row r="155" spans="2:22" ht="15.75" customHeight="1">
      <c r="B155" s="101"/>
      <c r="D155" s="111"/>
      <c r="E155" s="111"/>
      <c r="F155" s="153"/>
      <c r="G155" s="102"/>
      <c r="H155" s="101"/>
      <c r="I155" s="102"/>
      <c r="J155" s="102"/>
      <c r="K155" s="102"/>
      <c r="L155" s="101"/>
      <c r="M155" s="101"/>
      <c r="N155" s="102"/>
      <c r="O155" s="102"/>
      <c r="P155" s="102"/>
      <c r="Q155" s="102"/>
      <c r="R155" s="102"/>
      <c r="S155" s="102"/>
      <c r="T155" s="102"/>
      <c r="U155" s="102"/>
      <c r="V155" s="102"/>
    </row>
    <row r="156" spans="2:22" ht="15.75" customHeight="1">
      <c r="B156" s="101"/>
      <c r="D156" s="111"/>
      <c r="E156" s="111"/>
      <c r="F156" s="153"/>
      <c r="G156" s="102"/>
      <c r="H156" s="101"/>
      <c r="I156" s="102"/>
      <c r="J156" s="102"/>
      <c r="K156" s="102"/>
      <c r="L156" s="101"/>
      <c r="M156" s="101"/>
      <c r="N156" s="102"/>
      <c r="O156" s="102"/>
      <c r="P156" s="102"/>
      <c r="Q156" s="102"/>
      <c r="R156" s="102"/>
      <c r="S156" s="102"/>
      <c r="T156" s="102"/>
      <c r="U156" s="102"/>
      <c r="V156" s="102"/>
    </row>
    <row r="157" spans="2:22" ht="15.75" customHeight="1">
      <c r="B157" s="101"/>
      <c r="D157" s="111"/>
      <c r="E157" s="111"/>
      <c r="F157" s="153"/>
      <c r="G157" s="102"/>
      <c r="H157" s="101"/>
      <c r="I157" s="102"/>
      <c r="J157" s="102"/>
      <c r="K157" s="102"/>
      <c r="L157" s="101"/>
      <c r="M157" s="101"/>
      <c r="N157" s="102"/>
      <c r="O157" s="102"/>
      <c r="P157" s="102"/>
      <c r="Q157" s="102"/>
      <c r="R157" s="102"/>
      <c r="S157" s="102"/>
      <c r="T157" s="102"/>
      <c r="U157" s="102"/>
      <c r="V157" s="102"/>
    </row>
    <row r="158" spans="2:22" ht="15.75" customHeight="1">
      <c r="B158" s="101"/>
      <c r="D158" s="111"/>
      <c r="E158" s="111"/>
      <c r="F158" s="153"/>
      <c r="G158" s="102"/>
      <c r="H158" s="101"/>
      <c r="I158" s="102"/>
      <c r="J158" s="102"/>
      <c r="K158" s="102"/>
      <c r="L158" s="101"/>
      <c r="M158" s="101"/>
      <c r="N158" s="102"/>
      <c r="O158" s="102"/>
      <c r="P158" s="102"/>
      <c r="Q158" s="102"/>
      <c r="R158" s="102"/>
      <c r="S158" s="102"/>
      <c r="T158" s="102"/>
      <c r="U158" s="102"/>
      <c r="V158" s="102"/>
    </row>
    <row r="159" spans="2:22" ht="15.75" customHeight="1">
      <c r="B159" s="101"/>
      <c r="D159" s="111"/>
      <c r="E159" s="111"/>
      <c r="F159" s="153"/>
      <c r="G159" s="102"/>
      <c r="H159" s="101"/>
      <c r="I159" s="102"/>
      <c r="J159" s="102"/>
      <c r="K159" s="102"/>
      <c r="L159" s="101"/>
      <c r="M159" s="101"/>
      <c r="N159" s="102"/>
      <c r="O159" s="102"/>
      <c r="P159" s="102"/>
      <c r="Q159" s="102"/>
      <c r="R159" s="102"/>
      <c r="S159" s="102"/>
      <c r="T159" s="102"/>
      <c r="U159" s="102"/>
      <c r="V159" s="102"/>
    </row>
    <row r="160" spans="2:22" ht="15.75" customHeight="1">
      <c r="B160" s="101"/>
      <c r="D160" s="111"/>
      <c r="E160" s="111"/>
      <c r="F160" s="153"/>
      <c r="G160" s="102"/>
      <c r="H160" s="101"/>
      <c r="I160" s="102"/>
      <c r="J160" s="102"/>
      <c r="K160" s="102"/>
      <c r="L160" s="101"/>
      <c r="M160" s="101"/>
      <c r="N160" s="102"/>
      <c r="O160" s="102"/>
      <c r="P160" s="102"/>
      <c r="Q160" s="102"/>
      <c r="R160" s="102"/>
      <c r="S160" s="102"/>
      <c r="T160" s="102"/>
      <c r="U160" s="102"/>
      <c r="V160" s="102"/>
    </row>
    <row r="161" spans="2:22" ht="15.75" customHeight="1">
      <c r="B161" s="101"/>
      <c r="D161" s="111"/>
      <c r="E161" s="111"/>
      <c r="F161" s="153"/>
      <c r="G161" s="102"/>
      <c r="H161" s="101"/>
      <c r="I161" s="102"/>
      <c r="J161" s="102"/>
      <c r="K161" s="102"/>
      <c r="L161" s="101"/>
      <c r="M161" s="101"/>
      <c r="N161" s="102"/>
      <c r="O161" s="102"/>
      <c r="P161" s="102"/>
      <c r="Q161" s="102"/>
      <c r="R161" s="102"/>
      <c r="S161" s="102"/>
      <c r="T161" s="102"/>
      <c r="U161" s="102"/>
      <c r="V161" s="102"/>
    </row>
    <row r="162" spans="2:22" ht="15.75" customHeight="1">
      <c r="B162" s="101"/>
      <c r="D162" s="111"/>
      <c r="E162" s="111"/>
      <c r="F162" s="153"/>
      <c r="G162" s="102"/>
      <c r="H162" s="101"/>
      <c r="I162" s="102"/>
      <c r="J162" s="102"/>
      <c r="K162" s="102"/>
      <c r="L162" s="101"/>
      <c r="M162" s="101"/>
      <c r="N162" s="102"/>
      <c r="O162" s="102"/>
      <c r="P162" s="102"/>
      <c r="Q162" s="102"/>
      <c r="R162" s="102"/>
      <c r="S162" s="102"/>
      <c r="T162" s="102"/>
      <c r="U162" s="102"/>
      <c r="V162" s="102"/>
    </row>
    <row r="163" spans="2:22" ht="15.75" customHeight="1">
      <c r="B163" s="101"/>
      <c r="D163" s="111"/>
      <c r="E163" s="111"/>
      <c r="F163" s="153"/>
      <c r="G163" s="102"/>
      <c r="H163" s="101"/>
      <c r="I163" s="102"/>
      <c r="J163" s="102"/>
      <c r="K163" s="102"/>
      <c r="L163" s="101"/>
      <c r="M163" s="101"/>
      <c r="N163" s="102"/>
      <c r="O163" s="102"/>
      <c r="P163" s="102"/>
      <c r="Q163" s="102"/>
      <c r="R163" s="102"/>
      <c r="S163" s="102"/>
      <c r="T163" s="102"/>
      <c r="U163" s="102"/>
      <c r="V163" s="102"/>
    </row>
    <row r="164" spans="2:22" ht="15.75" customHeight="1">
      <c r="B164" s="101"/>
      <c r="D164" s="111"/>
      <c r="E164" s="111"/>
      <c r="F164" s="153"/>
      <c r="G164" s="102"/>
      <c r="H164" s="101"/>
      <c r="I164" s="102"/>
      <c r="J164" s="102"/>
      <c r="K164" s="102"/>
      <c r="L164" s="101"/>
      <c r="M164" s="101"/>
      <c r="N164" s="102"/>
      <c r="O164" s="102"/>
      <c r="P164" s="102"/>
      <c r="Q164" s="102"/>
      <c r="R164" s="102"/>
      <c r="S164" s="102"/>
      <c r="T164" s="102"/>
      <c r="U164" s="102"/>
      <c r="V164" s="102"/>
    </row>
    <row r="165" spans="2:22" ht="15.75" customHeight="1">
      <c r="B165" s="101"/>
      <c r="D165" s="111"/>
      <c r="E165" s="111"/>
      <c r="F165" s="153"/>
      <c r="G165" s="102"/>
      <c r="H165" s="101"/>
      <c r="I165" s="102"/>
      <c r="J165" s="102"/>
      <c r="K165" s="102"/>
      <c r="L165" s="101"/>
      <c r="M165" s="101"/>
      <c r="N165" s="102"/>
      <c r="O165" s="102"/>
      <c r="P165" s="102"/>
      <c r="Q165" s="102"/>
      <c r="R165" s="102"/>
      <c r="S165" s="102"/>
      <c r="T165" s="102"/>
      <c r="U165" s="102"/>
      <c r="V165" s="102"/>
    </row>
    <row r="166" spans="2:22" ht="15.75" customHeight="1">
      <c r="B166" s="101"/>
      <c r="D166" s="111"/>
      <c r="E166" s="111"/>
      <c r="F166" s="153"/>
      <c r="G166" s="102"/>
      <c r="H166" s="101"/>
      <c r="I166" s="102"/>
      <c r="J166" s="102"/>
      <c r="K166" s="102"/>
      <c r="L166" s="101"/>
      <c r="M166" s="101"/>
      <c r="N166" s="102"/>
      <c r="O166" s="102"/>
      <c r="P166" s="102"/>
      <c r="Q166" s="102"/>
      <c r="R166" s="102"/>
      <c r="S166" s="102"/>
      <c r="T166" s="102"/>
      <c r="U166" s="102"/>
      <c r="V166" s="102"/>
    </row>
    <row r="167" spans="2:22" ht="15.75" customHeight="1">
      <c r="B167" s="101"/>
      <c r="D167" s="111"/>
      <c r="E167" s="111"/>
      <c r="F167" s="153"/>
      <c r="G167" s="102"/>
      <c r="H167" s="101"/>
      <c r="I167" s="102"/>
      <c r="J167" s="102"/>
      <c r="K167" s="102"/>
      <c r="L167" s="101"/>
      <c r="M167" s="101"/>
      <c r="N167" s="102"/>
      <c r="O167" s="102"/>
      <c r="P167" s="102"/>
      <c r="Q167" s="102"/>
      <c r="R167" s="102"/>
      <c r="S167" s="102"/>
      <c r="T167" s="102"/>
      <c r="U167" s="102"/>
      <c r="V167" s="102"/>
    </row>
    <row r="168" spans="2:22" ht="15.75" customHeight="1">
      <c r="B168" s="101"/>
      <c r="D168" s="111"/>
      <c r="E168" s="111"/>
      <c r="F168" s="153"/>
      <c r="G168" s="102"/>
      <c r="H168" s="101"/>
      <c r="I168" s="102"/>
      <c r="J168" s="102"/>
      <c r="K168" s="102"/>
      <c r="L168" s="101"/>
      <c r="M168" s="101"/>
      <c r="N168" s="102"/>
      <c r="O168" s="102"/>
      <c r="P168" s="102"/>
      <c r="Q168" s="102"/>
      <c r="R168" s="102"/>
      <c r="S168" s="102"/>
      <c r="T168" s="102"/>
      <c r="U168" s="102"/>
      <c r="V168" s="102"/>
    </row>
    <row r="169" spans="2:22" ht="15.75" customHeight="1">
      <c r="B169" s="101"/>
      <c r="D169" s="111"/>
      <c r="E169" s="111"/>
      <c r="F169" s="153"/>
      <c r="G169" s="102"/>
      <c r="H169" s="101"/>
      <c r="I169" s="102"/>
      <c r="J169" s="102"/>
      <c r="K169" s="102"/>
      <c r="L169" s="101"/>
      <c r="M169" s="101"/>
      <c r="N169" s="102"/>
      <c r="O169" s="102"/>
      <c r="P169" s="102"/>
      <c r="Q169" s="102"/>
      <c r="R169" s="102"/>
      <c r="S169" s="102"/>
      <c r="T169" s="102"/>
      <c r="U169" s="102"/>
      <c r="V169" s="102"/>
    </row>
    <row r="170" spans="2:22" ht="15.75" customHeight="1">
      <c r="B170" s="101"/>
      <c r="D170" s="111"/>
      <c r="E170" s="111"/>
      <c r="F170" s="153"/>
      <c r="G170" s="102"/>
      <c r="H170" s="101"/>
      <c r="I170" s="102"/>
      <c r="J170" s="102"/>
      <c r="K170" s="102"/>
      <c r="L170" s="101"/>
      <c r="M170" s="101"/>
      <c r="N170" s="102"/>
      <c r="O170" s="102"/>
      <c r="P170" s="102"/>
      <c r="Q170" s="102"/>
      <c r="R170" s="102"/>
      <c r="S170" s="102"/>
      <c r="T170" s="102"/>
      <c r="U170" s="102"/>
      <c r="V170" s="102"/>
    </row>
    <row r="171" spans="2:22" ht="15.75" customHeight="1">
      <c r="B171" s="101"/>
      <c r="D171" s="111"/>
      <c r="E171" s="111"/>
      <c r="F171" s="153"/>
      <c r="G171" s="102"/>
      <c r="H171" s="101"/>
      <c r="I171" s="102"/>
      <c r="J171" s="102"/>
      <c r="K171" s="102"/>
      <c r="L171" s="101"/>
      <c r="M171" s="101"/>
      <c r="N171" s="102"/>
      <c r="O171" s="102"/>
      <c r="P171" s="102"/>
      <c r="Q171" s="102"/>
      <c r="R171" s="102"/>
      <c r="S171" s="102"/>
      <c r="T171" s="102"/>
      <c r="U171" s="102"/>
      <c r="V171" s="102"/>
    </row>
    <row r="172" spans="2:22" ht="15.75" customHeight="1">
      <c r="B172" s="101"/>
      <c r="D172" s="111"/>
      <c r="E172" s="111"/>
      <c r="F172" s="153"/>
      <c r="G172" s="102"/>
      <c r="H172" s="101"/>
      <c r="I172" s="102"/>
      <c r="J172" s="102"/>
      <c r="K172" s="102"/>
      <c r="L172" s="101"/>
      <c r="M172" s="101"/>
      <c r="N172" s="102"/>
      <c r="O172" s="102"/>
      <c r="P172" s="102"/>
      <c r="Q172" s="102"/>
      <c r="R172" s="102"/>
      <c r="S172" s="102"/>
      <c r="T172" s="102"/>
      <c r="U172" s="102"/>
      <c r="V172" s="102"/>
    </row>
    <row r="173" spans="2:22" ht="15.75" customHeight="1">
      <c r="B173" s="101"/>
      <c r="D173" s="111"/>
      <c r="E173" s="111"/>
      <c r="F173" s="153"/>
      <c r="G173" s="102"/>
      <c r="H173" s="101"/>
      <c r="I173" s="102"/>
      <c r="J173" s="102"/>
      <c r="K173" s="102"/>
      <c r="L173" s="101"/>
      <c r="M173" s="101"/>
      <c r="N173" s="102"/>
      <c r="O173" s="102"/>
      <c r="P173" s="102"/>
      <c r="Q173" s="102"/>
      <c r="R173" s="102"/>
      <c r="S173" s="102"/>
      <c r="T173" s="102"/>
      <c r="U173" s="102"/>
      <c r="V173" s="102"/>
    </row>
    <row r="174" spans="2:22" ht="15.75" customHeight="1">
      <c r="B174" s="101"/>
      <c r="D174" s="111"/>
      <c r="E174" s="111"/>
      <c r="F174" s="153"/>
      <c r="G174" s="102"/>
      <c r="H174" s="101"/>
      <c r="I174" s="102"/>
      <c r="J174" s="102"/>
      <c r="K174" s="102"/>
      <c r="L174" s="101"/>
      <c r="M174" s="101"/>
      <c r="N174" s="102"/>
      <c r="O174" s="102"/>
      <c r="P174" s="102"/>
      <c r="Q174" s="102"/>
      <c r="R174" s="102"/>
      <c r="S174" s="102"/>
      <c r="T174" s="102"/>
      <c r="U174" s="102"/>
      <c r="V174" s="102"/>
    </row>
    <row r="175" spans="2:22" ht="15.75" customHeight="1">
      <c r="B175" s="101"/>
      <c r="D175" s="111"/>
      <c r="E175" s="111"/>
      <c r="F175" s="153"/>
      <c r="G175" s="102"/>
      <c r="H175" s="101"/>
      <c r="I175" s="102"/>
      <c r="J175" s="102"/>
      <c r="K175" s="102"/>
      <c r="L175" s="101"/>
      <c r="M175" s="101"/>
      <c r="N175" s="102"/>
      <c r="O175" s="102"/>
      <c r="P175" s="102"/>
      <c r="Q175" s="102"/>
      <c r="R175" s="102"/>
      <c r="S175" s="102"/>
      <c r="T175" s="102"/>
      <c r="U175" s="102"/>
      <c r="V175" s="102"/>
    </row>
    <row r="176" spans="2:22" ht="15.75" customHeight="1">
      <c r="B176" s="101"/>
      <c r="D176" s="111"/>
      <c r="E176" s="111"/>
      <c r="F176" s="153"/>
      <c r="G176" s="102"/>
      <c r="H176" s="101"/>
      <c r="I176" s="102"/>
      <c r="J176" s="102"/>
      <c r="K176" s="102"/>
      <c r="L176" s="101"/>
      <c r="M176" s="101"/>
      <c r="N176" s="102"/>
      <c r="O176" s="102"/>
      <c r="P176" s="102"/>
      <c r="Q176" s="102"/>
      <c r="R176" s="102"/>
      <c r="S176" s="102"/>
      <c r="T176" s="102"/>
      <c r="U176" s="102"/>
      <c r="V176" s="102"/>
    </row>
    <row r="177" spans="2:22" ht="15.75" customHeight="1">
      <c r="B177" s="101"/>
      <c r="D177" s="111"/>
      <c r="E177" s="111"/>
      <c r="F177" s="153"/>
      <c r="G177" s="102"/>
      <c r="H177" s="101"/>
      <c r="I177" s="102"/>
      <c r="J177" s="102"/>
      <c r="K177" s="102"/>
      <c r="L177" s="101"/>
      <c r="M177" s="101"/>
      <c r="N177" s="102"/>
      <c r="O177" s="102"/>
      <c r="P177" s="102"/>
      <c r="Q177" s="102"/>
      <c r="R177" s="102"/>
      <c r="S177" s="102"/>
      <c r="T177" s="102"/>
      <c r="U177" s="102"/>
      <c r="V177" s="102"/>
    </row>
    <row r="178" spans="2:22" ht="15.75" customHeight="1">
      <c r="B178" s="101"/>
      <c r="D178" s="111"/>
      <c r="E178" s="111"/>
      <c r="F178" s="153"/>
      <c r="G178" s="102"/>
      <c r="H178" s="101"/>
      <c r="I178" s="102"/>
      <c r="J178" s="102"/>
      <c r="K178" s="102"/>
      <c r="L178" s="101"/>
      <c r="M178" s="101"/>
      <c r="N178" s="102"/>
      <c r="O178" s="102"/>
      <c r="P178" s="102"/>
      <c r="Q178" s="102"/>
      <c r="R178" s="102"/>
      <c r="S178" s="102"/>
      <c r="T178" s="102"/>
      <c r="U178" s="102"/>
      <c r="V178" s="102"/>
    </row>
    <row r="179" spans="2:22" ht="15.75" customHeight="1">
      <c r="B179" s="101"/>
      <c r="D179" s="111"/>
      <c r="E179" s="111"/>
      <c r="F179" s="153"/>
      <c r="G179" s="102"/>
      <c r="H179" s="101"/>
      <c r="I179" s="102"/>
      <c r="J179" s="102"/>
      <c r="K179" s="102"/>
      <c r="L179" s="101"/>
      <c r="M179" s="101"/>
      <c r="N179" s="102"/>
      <c r="O179" s="102"/>
      <c r="P179" s="102"/>
      <c r="Q179" s="102"/>
      <c r="R179" s="102"/>
      <c r="S179" s="102"/>
      <c r="T179" s="102"/>
      <c r="U179" s="102"/>
      <c r="V179" s="102"/>
    </row>
    <row r="180" spans="2:22" ht="15.75" customHeight="1">
      <c r="B180" s="101"/>
      <c r="D180" s="111"/>
      <c r="E180" s="111"/>
      <c r="F180" s="153"/>
      <c r="G180" s="102"/>
      <c r="H180" s="101"/>
      <c r="I180" s="102"/>
      <c r="J180" s="102"/>
      <c r="K180" s="102"/>
      <c r="L180" s="101"/>
      <c r="M180" s="101"/>
      <c r="N180" s="102"/>
      <c r="O180" s="102"/>
      <c r="P180" s="102"/>
      <c r="Q180" s="102"/>
      <c r="R180" s="102"/>
      <c r="S180" s="102"/>
      <c r="T180" s="102"/>
      <c r="U180" s="102"/>
      <c r="V180" s="102"/>
    </row>
    <row r="181" spans="2:22" ht="15.75" customHeight="1">
      <c r="B181" s="101"/>
      <c r="D181" s="111"/>
      <c r="E181" s="111"/>
      <c r="F181" s="153"/>
      <c r="G181" s="102"/>
      <c r="H181" s="101"/>
      <c r="I181" s="102"/>
      <c r="J181" s="102"/>
      <c r="K181" s="102"/>
      <c r="L181" s="101"/>
      <c r="M181" s="101"/>
      <c r="N181" s="102"/>
      <c r="O181" s="102"/>
      <c r="P181" s="102"/>
      <c r="Q181" s="102"/>
      <c r="R181" s="102"/>
      <c r="S181" s="102"/>
      <c r="T181" s="102"/>
      <c r="U181" s="102"/>
      <c r="V181" s="102"/>
    </row>
    <row r="182" spans="2:22" ht="15.75" customHeight="1">
      <c r="B182" s="101"/>
      <c r="D182" s="111"/>
      <c r="E182" s="111"/>
      <c r="F182" s="153"/>
      <c r="G182" s="102"/>
      <c r="H182" s="101"/>
      <c r="I182" s="102"/>
      <c r="J182" s="102"/>
      <c r="K182" s="102"/>
      <c r="L182" s="101"/>
      <c r="M182" s="101"/>
      <c r="N182" s="102"/>
      <c r="O182" s="102"/>
      <c r="P182" s="102"/>
      <c r="Q182" s="102"/>
      <c r="R182" s="102"/>
      <c r="S182" s="102"/>
      <c r="T182" s="102"/>
      <c r="U182" s="102"/>
      <c r="V182" s="102"/>
    </row>
    <row r="183" spans="2:22" ht="15.75" customHeight="1">
      <c r="B183" s="101"/>
      <c r="D183" s="111"/>
      <c r="E183" s="111"/>
      <c r="F183" s="153"/>
      <c r="G183" s="102"/>
      <c r="H183" s="101"/>
      <c r="I183" s="102"/>
      <c r="J183" s="102"/>
      <c r="K183" s="102"/>
      <c r="L183" s="101"/>
      <c r="M183" s="101"/>
      <c r="N183" s="102"/>
      <c r="O183" s="102"/>
      <c r="P183" s="102"/>
      <c r="Q183" s="102"/>
      <c r="R183" s="102"/>
      <c r="S183" s="102"/>
      <c r="T183" s="102"/>
      <c r="U183" s="102"/>
      <c r="V183" s="102"/>
    </row>
    <row r="184" spans="2:22" ht="15.75" customHeight="1">
      <c r="B184" s="101"/>
      <c r="D184" s="111"/>
      <c r="E184" s="111"/>
      <c r="F184" s="153"/>
      <c r="G184" s="102"/>
      <c r="H184" s="101"/>
      <c r="I184" s="102"/>
      <c r="J184" s="102"/>
      <c r="K184" s="102"/>
      <c r="L184" s="101"/>
      <c r="M184" s="101"/>
      <c r="N184" s="102"/>
      <c r="O184" s="102"/>
      <c r="P184" s="102"/>
      <c r="Q184" s="102"/>
      <c r="R184" s="102"/>
      <c r="S184" s="102"/>
      <c r="T184" s="102"/>
      <c r="U184" s="102"/>
      <c r="V184" s="102"/>
    </row>
    <row r="185" spans="2:22" ht="15.75" customHeight="1">
      <c r="B185" s="101"/>
      <c r="D185" s="111"/>
      <c r="E185" s="111"/>
      <c r="F185" s="153"/>
      <c r="G185" s="102"/>
      <c r="H185" s="101"/>
      <c r="I185" s="102"/>
      <c r="J185" s="102"/>
      <c r="K185" s="102"/>
      <c r="L185" s="101"/>
      <c r="M185" s="101"/>
      <c r="N185" s="102"/>
      <c r="O185" s="102"/>
      <c r="P185" s="102"/>
      <c r="Q185" s="102"/>
      <c r="R185" s="102"/>
      <c r="S185" s="102"/>
      <c r="T185" s="102"/>
      <c r="U185" s="102"/>
      <c r="V185" s="102"/>
    </row>
    <row r="186" spans="2:22" ht="15.75" customHeight="1">
      <c r="B186" s="101"/>
      <c r="D186" s="111"/>
      <c r="E186" s="111"/>
      <c r="F186" s="153"/>
      <c r="G186" s="102"/>
      <c r="H186" s="101"/>
      <c r="I186" s="102"/>
      <c r="J186" s="102"/>
      <c r="K186" s="102"/>
      <c r="L186" s="101"/>
      <c r="M186" s="101"/>
      <c r="N186" s="102"/>
      <c r="O186" s="102"/>
      <c r="P186" s="102"/>
      <c r="Q186" s="102"/>
      <c r="R186" s="102"/>
      <c r="S186" s="102"/>
      <c r="T186" s="102"/>
      <c r="U186" s="102"/>
      <c r="V186" s="102"/>
    </row>
    <row r="187" spans="2:22" ht="15.75" customHeight="1">
      <c r="B187" s="101"/>
      <c r="D187" s="111"/>
      <c r="E187" s="111"/>
      <c r="F187" s="153"/>
      <c r="G187" s="102"/>
      <c r="H187" s="101"/>
      <c r="I187" s="102"/>
      <c r="J187" s="102"/>
      <c r="K187" s="102"/>
      <c r="L187" s="101"/>
      <c r="M187" s="101"/>
      <c r="N187" s="102"/>
      <c r="O187" s="102"/>
      <c r="P187" s="102"/>
      <c r="Q187" s="102"/>
      <c r="R187" s="102"/>
      <c r="S187" s="102"/>
      <c r="T187" s="102"/>
      <c r="U187" s="102"/>
      <c r="V187" s="102"/>
    </row>
    <row r="188" spans="2:22" ht="15.75" customHeight="1">
      <c r="B188" s="101"/>
      <c r="D188" s="111"/>
      <c r="E188" s="111"/>
      <c r="F188" s="153"/>
      <c r="G188" s="102"/>
      <c r="H188" s="101"/>
      <c r="I188" s="102"/>
      <c r="J188" s="102"/>
      <c r="K188" s="102"/>
      <c r="L188" s="101"/>
      <c r="M188" s="101"/>
      <c r="N188" s="102"/>
      <c r="O188" s="102"/>
      <c r="P188" s="102"/>
      <c r="Q188" s="102"/>
      <c r="R188" s="102"/>
      <c r="S188" s="102"/>
      <c r="T188" s="102"/>
      <c r="U188" s="102"/>
      <c r="V188" s="102"/>
    </row>
    <row r="189" spans="2:22" ht="15.75" customHeight="1">
      <c r="B189" s="101"/>
      <c r="D189" s="111"/>
      <c r="E189" s="111"/>
      <c r="F189" s="153"/>
      <c r="G189" s="102"/>
      <c r="H189" s="101"/>
      <c r="I189" s="102"/>
      <c r="J189" s="102"/>
      <c r="K189" s="102"/>
      <c r="L189" s="101"/>
      <c r="M189" s="101"/>
      <c r="N189" s="102"/>
      <c r="O189" s="102"/>
      <c r="P189" s="102"/>
      <c r="Q189" s="102"/>
      <c r="R189" s="102"/>
      <c r="S189" s="102"/>
      <c r="T189" s="102"/>
      <c r="U189" s="102"/>
      <c r="V189" s="102"/>
    </row>
    <row r="190" spans="2:22" ht="15.75" customHeight="1">
      <c r="B190" s="101"/>
      <c r="D190" s="111"/>
      <c r="E190" s="111"/>
      <c r="F190" s="153"/>
      <c r="G190" s="102"/>
      <c r="H190" s="101"/>
      <c r="I190" s="102"/>
      <c r="J190" s="102"/>
      <c r="K190" s="102"/>
      <c r="L190" s="101"/>
      <c r="M190" s="101"/>
      <c r="N190" s="102"/>
      <c r="O190" s="102"/>
      <c r="P190" s="102"/>
      <c r="Q190" s="102"/>
      <c r="R190" s="102"/>
      <c r="S190" s="102"/>
      <c r="T190" s="102"/>
      <c r="U190" s="102"/>
      <c r="V190" s="102"/>
    </row>
    <row r="191" spans="2:22" ht="15.75" customHeight="1">
      <c r="B191" s="101"/>
      <c r="D191" s="111"/>
      <c r="E191" s="111"/>
      <c r="F191" s="153"/>
      <c r="G191" s="102"/>
      <c r="H191" s="101"/>
      <c r="I191" s="102"/>
      <c r="J191" s="102"/>
      <c r="K191" s="102"/>
      <c r="L191" s="101"/>
      <c r="M191" s="101"/>
      <c r="N191" s="102"/>
      <c r="O191" s="102"/>
      <c r="P191" s="102"/>
      <c r="Q191" s="102"/>
      <c r="R191" s="102"/>
      <c r="S191" s="102"/>
      <c r="T191" s="102"/>
      <c r="U191" s="102"/>
      <c r="V191" s="102"/>
    </row>
    <row r="192" spans="2:22" ht="15.75" customHeight="1">
      <c r="B192" s="101"/>
      <c r="D192" s="111"/>
      <c r="E192" s="111"/>
      <c r="F192" s="153"/>
      <c r="G192" s="102"/>
      <c r="H192" s="101"/>
      <c r="I192" s="102"/>
      <c r="J192" s="102"/>
      <c r="K192" s="102"/>
      <c r="L192" s="101"/>
      <c r="M192" s="101"/>
      <c r="N192" s="102"/>
      <c r="O192" s="102"/>
      <c r="P192" s="102"/>
      <c r="Q192" s="102"/>
      <c r="R192" s="102"/>
      <c r="S192" s="102"/>
      <c r="T192" s="102"/>
      <c r="U192" s="102"/>
      <c r="V192" s="102"/>
    </row>
    <row r="193" spans="2:22" ht="15.75" customHeight="1">
      <c r="B193" s="101"/>
      <c r="D193" s="111"/>
      <c r="E193" s="111"/>
      <c r="F193" s="153"/>
      <c r="G193" s="102"/>
      <c r="H193" s="101"/>
      <c r="I193" s="102"/>
      <c r="J193" s="102"/>
      <c r="K193" s="102"/>
      <c r="L193" s="101"/>
      <c r="M193" s="101"/>
      <c r="N193" s="102"/>
      <c r="O193" s="102"/>
      <c r="P193" s="102"/>
      <c r="Q193" s="102"/>
      <c r="R193" s="102"/>
      <c r="S193" s="102"/>
      <c r="T193" s="102"/>
      <c r="U193" s="102"/>
      <c r="V193" s="102"/>
    </row>
    <row r="194" spans="2:22" ht="15.75" customHeight="1">
      <c r="B194" s="101"/>
      <c r="D194" s="111"/>
      <c r="E194" s="111"/>
      <c r="F194" s="153"/>
      <c r="G194" s="102"/>
      <c r="H194" s="101"/>
      <c r="I194" s="102"/>
      <c r="J194" s="102"/>
      <c r="K194" s="102"/>
      <c r="L194" s="101"/>
      <c r="M194" s="101"/>
      <c r="N194" s="102"/>
      <c r="O194" s="102"/>
      <c r="P194" s="102"/>
      <c r="Q194" s="102"/>
      <c r="R194" s="102"/>
      <c r="S194" s="102"/>
      <c r="T194" s="102"/>
      <c r="U194" s="102"/>
      <c r="V194" s="102"/>
    </row>
    <row r="195" spans="2:22" ht="15.75" customHeight="1">
      <c r="B195" s="101"/>
      <c r="D195" s="111"/>
      <c r="E195" s="111"/>
      <c r="F195" s="153"/>
      <c r="G195" s="102"/>
      <c r="H195" s="101"/>
      <c r="I195" s="102"/>
      <c r="J195" s="102"/>
      <c r="K195" s="102"/>
      <c r="L195" s="101"/>
      <c r="M195" s="101"/>
      <c r="N195" s="102"/>
      <c r="O195" s="102"/>
      <c r="P195" s="102"/>
      <c r="Q195" s="102"/>
      <c r="R195" s="102"/>
      <c r="S195" s="102"/>
      <c r="T195" s="102"/>
      <c r="U195" s="102"/>
      <c r="V195" s="102"/>
    </row>
    <row r="196" spans="2:22" ht="15.75" customHeight="1">
      <c r="B196" s="101"/>
      <c r="D196" s="111"/>
      <c r="E196" s="111"/>
      <c r="F196" s="153"/>
      <c r="G196" s="102"/>
      <c r="H196" s="101"/>
      <c r="I196" s="102"/>
      <c r="J196" s="102"/>
      <c r="K196" s="102"/>
      <c r="L196" s="101"/>
      <c r="M196" s="101"/>
      <c r="N196" s="102"/>
      <c r="O196" s="102"/>
      <c r="P196" s="102"/>
      <c r="Q196" s="102"/>
      <c r="R196" s="102"/>
      <c r="S196" s="102"/>
      <c r="T196" s="102"/>
      <c r="U196" s="102"/>
      <c r="V196" s="102"/>
    </row>
    <row r="197" spans="2:22" ht="15.75" customHeight="1">
      <c r="B197" s="101"/>
      <c r="D197" s="111"/>
      <c r="E197" s="111"/>
      <c r="F197" s="153"/>
      <c r="G197" s="102"/>
      <c r="H197" s="101"/>
      <c r="I197" s="102"/>
      <c r="J197" s="102"/>
      <c r="K197" s="102"/>
      <c r="L197" s="101"/>
      <c r="M197" s="101"/>
      <c r="N197" s="102"/>
      <c r="O197" s="102"/>
      <c r="P197" s="102"/>
      <c r="Q197" s="102"/>
      <c r="R197" s="102"/>
      <c r="S197" s="102"/>
      <c r="T197" s="102"/>
      <c r="U197" s="102"/>
      <c r="V197" s="102"/>
    </row>
    <row r="198" spans="2:22" ht="15.75" customHeight="1">
      <c r="B198" s="101"/>
      <c r="D198" s="111"/>
      <c r="E198" s="111"/>
      <c r="F198" s="153"/>
      <c r="G198" s="102"/>
      <c r="H198" s="101"/>
      <c r="I198" s="102"/>
      <c r="J198" s="102"/>
      <c r="K198" s="102"/>
      <c r="L198" s="101"/>
      <c r="M198" s="101"/>
      <c r="N198" s="102"/>
      <c r="O198" s="102"/>
      <c r="P198" s="102"/>
      <c r="Q198" s="102"/>
      <c r="R198" s="102"/>
      <c r="S198" s="102"/>
      <c r="T198" s="102"/>
      <c r="U198" s="102"/>
      <c r="V198" s="102"/>
    </row>
    <row r="199" spans="2:22" ht="15.75" customHeight="1">
      <c r="B199" s="101"/>
      <c r="D199" s="111"/>
      <c r="E199" s="111"/>
      <c r="F199" s="153"/>
      <c r="G199" s="102"/>
      <c r="H199" s="101"/>
      <c r="I199" s="102"/>
      <c r="J199" s="102"/>
      <c r="K199" s="102"/>
      <c r="L199" s="101"/>
      <c r="M199" s="101"/>
      <c r="N199" s="102"/>
      <c r="O199" s="102"/>
      <c r="P199" s="102"/>
      <c r="Q199" s="102"/>
      <c r="R199" s="102"/>
      <c r="S199" s="102"/>
      <c r="T199" s="102"/>
      <c r="U199" s="102"/>
      <c r="V199" s="102"/>
    </row>
    <row r="200" spans="2:22" ht="15.75" customHeight="1">
      <c r="B200" s="101"/>
      <c r="D200" s="111"/>
      <c r="E200" s="111"/>
      <c r="F200" s="153"/>
      <c r="G200" s="102"/>
      <c r="H200" s="101"/>
      <c r="I200" s="102"/>
      <c r="J200" s="102"/>
      <c r="K200" s="102"/>
      <c r="L200" s="101"/>
      <c r="M200" s="101"/>
      <c r="N200" s="102"/>
      <c r="O200" s="102"/>
      <c r="P200" s="102"/>
      <c r="Q200" s="102"/>
      <c r="R200" s="102"/>
      <c r="S200" s="102"/>
      <c r="T200" s="102"/>
      <c r="U200" s="102"/>
      <c r="V200" s="102"/>
    </row>
    <row r="201" spans="2:22" ht="15.75" customHeight="1">
      <c r="B201" s="101"/>
      <c r="D201" s="111"/>
      <c r="E201" s="111"/>
      <c r="F201" s="153"/>
      <c r="G201" s="102"/>
      <c r="H201" s="101"/>
      <c r="I201" s="102"/>
      <c r="J201" s="102"/>
      <c r="K201" s="102"/>
      <c r="L201" s="101"/>
      <c r="M201" s="101"/>
      <c r="N201" s="102"/>
      <c r="O201" s="102"/>
      <c r="P201" s="102"/>
      <c r="Q201" s="102"/>
      <c r="R201" s="102"/>
      <c r="S201" s="102"/>
      <c r="T201" s="102"/>
      <c r="U201" s="102"/>
      <c r="V201" s="102"/>
    </row>
    <row r="202" spans="2:22" ht="15.75" customHeight="1">
      <c r="B202" s="101"/>
      <c r="D202" s="111"/>
      <c r="E202" s="111"/>
      <c r="F202" s="153"/>
      <c r="G202" s="102"/>
      <c r="H202" s="101"/>
      <c r="I202" s="102"/>
      <c r="J202" s="102"/>
      <c r="K202" s="102"/>
      <c r="L202" s="101"/>
      <c r="M202" s="101"/>
      <c r="N202" s="102"/>
      <c r="O202" s="102"/>
      <c r="P202" s="102"/>
      <c r="Q202" s="102"/>
      <c r="R202" s="102"/>
      <c r="S202" s="102"/>
      <c r="T202" s="102"/>
      <c r="U202" s="102"/>
      <c r="V202" s="102"/>
    </row>
    <row r="203" spans="2:22" ht="15.75" customHeight="1">
      <c r="B203" s="101"/>
      <c r="D203" s="111"/>
      <c r="E203" s="111"/>
      <c r="F203" s="153"/>
      <c r="G203" s="102"/>
      <c r="H203" s="101"/>
      <c r="I203" s="102"/>
      <c r="J203" s="102"/>
      <c r="K203" s="102"/>
      <c r="L203" s="101"/>
      <c r="M203" s="101"/>
      <c r="N203" s="102"/>
      <c r="O203" s="102"/>
      <c r="P203" s="102"/>
      <c r="Q203" s="102"/>
      <c r="R203" s="102"/>
      <c r="S203" s="102"/>
      <c r="T203" s="102"/>
      <c r="U203" s="102"/>
      <c r="V203" s="102"/>
    </row>
    <row r="204" spans="2:22" ht="15.75" customHeight="1">
      <c r="B204" s="101"/>
      <c r="D204" s="111"/>
      <c r="E204" s="111"/>
      <c r="F204" s="153"/>
      <c r="G204" s="102"/>
      <c r="H204" s="101"/>
      <c r="I204" s="102"/>
      <c r="J204" s="102"/>
      <c r="K204" s="102"/>
      <c r="L204" s="101"/>
      <c r="M204" s="101"/>
      <c r="N204" s="102"/>
      <c r="O204" s="102"/>
      <c r="P204" s="102"/>
      <c r="Q204" s="102"/>
      <c r="R204" s="102"/>
      <c r="S204" s="102"/>
      <c r="T204" s="102"/>
      <c r="U204" s="102"/>
      <c r="V204" s="102"/>
    </row>
    <row r="205" spans="2:22" ht="15.75" customHeight="1">
      <c r="B205" s="101"/>
      <c r="D205" s="111"/>
      <c r="E205" s="111"/>
      <c r="F205" s="153"/>
      <c r="G205" s="102"/>
      <c r="H205" s="101"/>
      <c r="I205" s="102"/>
      <c r="J205" s="102"/>
      <c r="K205" s="102"/>
      <c r="L205" s="101"/>
      <c r="M205" s="101"/>
      <c r="N205" s="102"/>
      <c r="O205" s="102"/>
      <c r="P205" s="102"/>
      <c r="Q205" s="102"/>
      <c r="R205" s="102"/>
      <c r="S205" s="102"/>
      <c r="T205" s="102"/>
      <c r="U205" s="102"/>
      <c r="V205" s="102"/>
    </row>
    <row r="206" spans="2:22" ht="15.75" customHeight="1">
      <c r="B206" s="101"/>
      <c r="D206" s="111"/>
      <c r="E206" s="111"/>
      <c r="F206" s="153"/>
      <c r="G206" s="102"/>
      <c r="H206" s="101"/>
      <c r="I206" s="102"/>
      <c r="J206" s="102"/>
      <c r="K206" s="102"/>
      <c r="L206" s="101"/>
      <c r="M206" s="101"/>
      <c r="N206" s="102"/>
      <c r="O206" s="102"/>
      <c r="P206" s="102"/>
      <c r="Q206" s="102"/>
      <c r="R206" s="102"/>
      <c r="S206" s="102"/>
      <c r="T206" s="102"/>
      <c r="U206" s="102"/>
      <c r="V206" s="102"/>
    </row>
    <row r="207" spans="2:22" ht="15.75" customHeight="1">
      <c r="B207" s="101"/>
      <c r="D207" s="111"/>
      <c r="E207" s="111"/>
      <c r="F207" s="153"/>
      <c r="G207" s="102"/>
      <c r="H207" s="101"/>
      <c r="I207" s="102"/>
      <c r="J207" s="102"/>
      <c r="K207" s="102"/>
      <c r="L207" s="101"/>
      <c r="M207" s="101"/>
      <c r="N207" s="102"/>
      <c r="O207" s="102"/>
      <c r="P207" s="102"/>
      <c r="Q207" s="102"/>
      <c r="R207" s="102"/>
      <c r="S207" s="102"/>
      <c r="T207" s="102"/>
      <c r="U207" s="102"/>
      <c r="V207" s="102"/>
    </row>
    <row r="208" spans="2:22" ht="15.75" customHeight="1">
      <c r="B208" s="101"/>
      <c r="D208" s="111"/>
      <c r="E208" s="111"/>
      <c r="F208" s="153"/>
      <c r="G208" s="102"/>
      <c r="H208" s="101"/>
      <c r="I208" s="102"/>
      <c r="J208" s="102"/>
      <c r="K208" s="102"/>
      <c r="L208" s="101"/>
      <c r="M208" s="101"/>
      <c r="N208" s="102"/>
      <c r="O208" s="102"/>
      <c r="P208" s="102"/>
      <c r="Q208" s="102"/>
      <c r="R208" s="102"/>
      <c r="S208" s="102"/>
      <c r="T208" s="102"/>
      <c r="U208" s="102"/>
      <c r="V208" s="102"/>
    </row>
    <row r="209" spans="2:22" ht="15.75" customHeight="1">
      <c r="B209" s="101"/>
      <c r="D209" s="111"/>
      <c r="E209" s="111"/>
      <c r="F209" s="153"/>
      <c r="G209" s="102"/>
      <c r="H209" s="101"/>
      <c r="I209" s="102"/>
      <c r="J209" s="102"/>
      <c r="K209" s="102"/>
      <c r="L209" s="101"/>
      <c r="M209" s="101"/>
      <c r="N209" s="102"/>
      <c r="O209" s="102"/>
      <c r="P209" s="102"/>
      <c r="Q209" s="102"/>
      <c r="R209" s="102"/>
      <c r="S209" s="102"/>
      <c r="T209" s="102"/>
      <c r="U209" s="102"/>
      <c r="V209" s="102"/>
    </row>
    <row r="210" spans="2:22" ht="15.75" customHeight="1">
      <c r="B210" s="101"/>
      <c r="D210" s="111"/>
      <c r="E210" s="111"/>
      <c r="F210" s="153"/>
      <c r="G210" s="102"/>
      <c r="H210" s="101"/>
      <c r="I210" s="102"/>
      <c r="J210" s="102"/>
      <c r="K210" s="102"/>
      <c r="L210" s="101"/>
      <c r="M210" s="101"/>
      <c r="N210" s="102"/>
      <c r="O210" s="102"/>
      <c r="P210" s="102"/>
      <c r="Q210" s="102"/>
      <c r="R210" s="102"/>
      <c r="S210" s="102"/>
      <c r="T210" s="102"/>
      <c r="U210" s="102"/>
      <c r="V210" s="102"/>
    </row>
    <row r="211" spans="2:22" ht="15.75" customHeight="1">
      <c r="B211" s="101"/>
      <c r="D211" s="111"/>
      <c r="E211" s="111"/>
      <c r="F211" s="153"/>
      <c r="G211" s="102"/>
      <c r="H211" s="101"/>
      <c r="I211" s="102"/>
      <c r="J211" s="102"/>
      <c r="K211" s="102"/>
      <c r="L211" s="101"/>
      <c r="M211" s="101"/>
      <c r="N211" s="102"/>
      <c r="O211" s="102"/>
      <c r="P211" s="102"/>
      <c r="Q211" s="102"/>
      <c r="R211" s="102"/>
      <c r="S211" s="102"/>
      <c r="T211" s="102"/>
      <c r="U211" s="102"/>
      <c r="V211" s="102"/>
    </row>
    <row r="212" spans="2:22" ht="15.75" customHeight="1">
      <c r="B212" s="101"/>
      <c r="D212" s="111"/>
      <c r="E212" s="111"/>
      <c r="F212" s="153"/>
      <c r="G212" s="102"/>
      <c r="H212" s="101"/>
      <c r="I212" s="102"/>
      <c r="J212" s="102"/>
      <c r="K212" s="102"/>
      <c r="L212" s="101"/>
      <c r="M212" s="101"/>
      <c r="N212" s="102"/>
      <c r="O212" s="102"/>
      <c r="P212" s="102"/>
      <c r="Q212" s="102"/>
      <c r="R212" s="102"/>
      <c r="S212" s="102"/>
      <c r="T212" s="102"/>
      <c r="U212" s="102"/>
      <c r="V212" s="102"/>
    </row>
    <row r="213" spans="2:22" ht="15.75" customHeight="1">
      <c r="B213" s="101"/>
      <c r="D213" s="111"/>
      <c r="E213" s="111"/>
      <c r="F213" s="153"/>
      <c r="G213" s="102"/>
      <c r="H213" s="101"/>
      <c r="I213" s="102"/>
      <c r="J213" s="102"/>
      <c r="K213" s="102"/>
      <c r="L213" s="101"/>
      <c r="M213" s="101"/>
      <c r="N213" s="102"/>
      <c r="O213" s="102"/>
      <c r="P213" s="102"/>
      <c r="Q213" s="102"/>
      <c r="R213" s="102"/>
      <c r="S213" s="102"/>
      <c r="T213" s="102"/>
      <c r="U213" s="102"/>
      <c r="V213" s="102"/>
    </row>
    <row r="214" spans="2:22" ht="15.75" customHeight="1">
      <c r="B214" s="101"/>
      <c r="D214" s="111"/>
      <c r="E214" s="111"/>
      <c r="F214" s="153"/>
      <c r="G214" s="102"/>
      <c r="H214" s="101"/>
      <c r="I214" s="102"/>
      <c r="J214" s="102"/>
      <c r="K214" s="102"/>
      <c r="L214" s="101"/>
      <c r="M214" s="101"/>
      <c r="N214" s="102"/>
      <c r="O214" s="102"/>
      <c r="P214" s="102"/>
      <c r="Q214" s="102"/>
      <c r="R214" s="102"/>
      <c r="S214" s="102"/>
      <c r="T214" s="102"/>
      <c r="U214" s="102"/>
      <c r="V214" s="102"/>
    </row>
    <row r="215" spans="2:22" ht="15.75" customHeight="1">
      <c r="B215" s="101"/>
      <c r="D215" s="111"/>
      <c r="E215" s="111"/>
      <c r="F215" s="153"/>
      <c r="G215" s="102"/>
      <c r="H215" s="101"/>
      <c r="I215" s="102"/>
      <c r="J215" s="102"/>
      <c r="K215" s="102"/>
      <c r="L215" s="101"/>
      <c r="M215" s="101"/>
      <c r="N215" s="102"/>
      <c r="O215" s="102"/>
      <c r="P215" s="102"/>
      <c r="Q215" s="102"/>
      <c r="R215" s="102"/>
      <c r="S215" s="102"/>
      <c r="T215" s="102"/>
      <c r="U215" s="102"/>
      <c r="V215" s="102"/>
    </row>
    <row r="216" spans="2:22" ht="15.75" customHeight="1">
      <c r="B216" s="101"/>
      <c r="D216" s="111"/>
      <c r="E216" s="111"/>
      <c r="F216" s="153"/>
      <c r="G216" s="102"/>
      <c r="H216" s="101"/>
      <c r="I216" s="102"/>
      <c r="J216" s="102"/>
      <c r="K216" s="102"/>
      <c r="L216" s="101"/>
      <c r="M216" s="101"/>
      <c r="N216" s="102"/>
      <c r="O216" s="102"/>
      <c r="P216" s="102"/>
      <c r="Q216" s="102"/>
      <c r="R216" s="102"/>
      <c r="S216" s="102"/>
      <c r="T216" s="102"/>
      <c r="U216" s="102"/>
      <c r="V216" s="102"/>
    </row>
    <row r="217" spans="2:22" ht="15.75" customHeight="1">
      <c r="B217" s="101"/>
      <c r="D217" s="111"/>
      <c r="E217" s="111"/>
      <c r="F217" s="153"/>
      <c r="G217" s="102"/>
      <c r="H217" s="101"/>
      <c r="I217" s="102"/>
      <c r="J217" s="102"/>
      <c r="K217" s="102"/>
      <c r="L217" s="101"/>
      <c r="M217" s="101"/>
      <c r="N217" s="102"/>
      <c r="O217" s="102"/>
      <c r="P217" s="102"/>
      <c r="Q217" s="102"/>
      <c r="R217" s="102"/>
      <c r="S217" s="102"/>
      <c r="T217" s="102"/>
      <c r="U217" s="102"/>
      <c r="V217" s="102"/>
    </row>
    <row r="218" spans="2:22" ht="15.75" customHeight="1">
      <c r="B218" s="101"/>
      <c r="D218" s="111"/>
      <c r="E218" s="111"/>
      <c r="F218" s="153"/>
      <c r="G218" s="102"/>
      <c r="H218" s="101"/>
      <c r="I218" s="102"/>
      <c r="J218" s="102"/>
      <c r="K218" s="102"/>
      <c r="L218" s="101"/>
      <c r="M218" s="101"/>
      <c r="N218" s="102"/>
      <c r="O218" s="102"/>
      <c r="P218" s="102"/>
      <c r="Q218" s="102"/>
      <c r="R218" s="102"/>
      <c r="S218" s="102"/>
      <c r="T218" s="102"/>
      <c r="U218" s="102"/>
      <c r="V218" s="102"/>
    </row>
    <row r="219" spans="2:22" ht="15.75" customHeight="1">
      <c r="B219" s="101"/>
      <c r="D219" s="111"/>
      <c r="E219" s="111"/>
      <c r="F219" s="153"/>
      <c r="G219" s="102"/>
      <c r="H219" s="101"/>
      <c r="I219" s="102"/>
      <c r="J219" s="102"/>
      <c r="K219" s="102"/>
      <c r="L219" s="101"/>
      <c r="M219" s="101"/>
      <c r="N219" s="102"/>
      <c r="O219" s="102"/>
      <c r="P219" s="102"/>
      <c r="Q219" s="102"/>
      <c r="R219" s="102"/>
      <c r="S219" s="102"/>
      <c r="T219" s="102"/>
      <c r="U219" s="102"/>
      <c r="V219" s="102"/>
    </row>
    <row r="220" spans="2:22" ht="15.75" customHeight="1">
      <c r="B220" s="101"/>
      <c r="D220" s="111"/>
      <c r="E220" s="111"/>
      <c r="F220" s="153"/>
      <c r="G220" s="102"/>
      <c r="H220" s="101"/>
      <c r="I220" s="102"/>
      <c r="J220" s="102"/>
      <c r="K220" s="102"/>
      <c r="L220" s="101"/>
      <c r="M220" s="101"/>
      <c r="N220" s="102"/>
      <c r="O220" s="102"/>
      <c r="P220" s="102"/>
      <c r="Q220" s="102"/>
      <c r="R220" s="102"/>
      <c r="S220" s="102"/>
      <c r="T220" s="102"/>
      <c r="U220" s="102"/>
      <c r="V220" s="102"/>
    </row>
    <row r="221" spans="2:22" ht="15.75" customHeight="1">
      <c r="B221" s="101"/>
      <c r="D221" s="111"/>
      <c r="E221" s="111"/>
      <c r="F221" s="153"/>
      <c r="G221" s="102"/>
      <c r="H221" s="101"/>
      <c r="I221" s="102"/>
      <c r="J221" s="102"/>
      <c r="K221" s="102"/>
      <c r="L221" s="101"/>
      <c r="M221" s="101"/>
      <c r="N221" s="102"/>
      <c r="O221" s="102"/>
      <c r="P221" s="102"/>
      <c r="Q221" s="102"/>
      <c r="R221" s="102"/>
      <c r="S221" s="102"/>
      <c r="T221" s="102"/>
      <c r="U221" s="102"/>
      <c r="V221" s="102"/>
    </row>
    <row r="222" spans="2:22" ht="15.75" customHeight="1">
      <c r="B222" s="101"/>
      <c r="D222" s="111"/>
      <c r="E222" s="111"/>
      <c r="F222" s="153"/>
      <c r="G222" s="102"/>
      <c r="H222" s="101"/>
      <c r="I222" s="102"/>
      <c r="J222" s="102"/>
      <c r="K222" s="102"/>
      <c r="L222" s="101"/>
      <c r="M222" s="101"/>
      <c r="N222" s="102"/>
      <c r="O222" s="102"/>
      <c r="P222" s="102"/>
      <c r="Q222" s="102"/>
      <c r="R222" s="102"/>
      <c r="S222" s="102"/>
      <c r="T222" s="102"/>
      <c r="U222" s="102"/>
      <c r="V222" s="102"/>
    </row>
    <row r="223" spans="2:22" ht="15.75" customHeight="1">
      <c r="B223" s="101"/>
      <c r="D223" s="111"/>
      <c r="E223" s="111"/>
      <c r="F223" s="153"/>
      <c r="G223" s="102"/>
      <c r="H223" s="101"/>
      <c r="I223" s="102"/>
      <c r="J223" s="102"/>
      <c r="K223" s="102"/>
      <c r="L223" s="101"/>
      <c r="M223" s="101"/>
      <c r="N223" s="102"/>
      <c r="O223" s="102"/>
      <c r="P223" s="102"/>
      <c r="Q223" s="102"/>
      <c r="R223" s="102"/>
      <c r="S223" s="102"/>
      <c r="T223" s="102"/>
      <c r="U223" s="102"/>
      <c r="V223" s="102"/>
    </row>
    <row r="224" spans="2:22" ht="15.75" customHeight="1">
      <c r="B224" s="101"/>
      <c r="D224" s="111"/>
      <c r="E224" s="111"/>
      <c r="F224" s="153"/>
      <c r="G224" s="102"/>
      <c r="H224" s="101"/>
      <c r="I224" s="102"/>
      <c r="J224" s="102"/>
      <c r="K224" s="102"/>
      <c r="L224" s="101"/>
      <c r="M224" s="101"/>
      <c r="N224" s="102"/>
      <c r="O224" s="102"/>
      <c r="P224" s="102"/>
      <c r="Q224" s="102"/>
      <c r="R224" s="102"/>
      <c r="S224" s="102"/>
      <c r="T224" s="102"/>
      <c r="U224" s="102"/>
      <c r="V224" s="102"/>
    </row>
    <row r="225" spans="2:22" ht="15.75" customHeight="1">
      <c r="B225" s="101"/>
      <c r="D225" s="111"/>
      <c r="E225" s="111"/>
      <c r="F225" s="153"/>
      <c r="G225" s="102"/>
      <c r="H225" s="101"/>
      <c r="I225" s="102"/>
      <c r="J225" s="102"/>
      <c r="K225" s="102"/>
      <c r="L225" s="101"/>
      <c r="M225" s="101"/>
      <c r="N225" s="102"/>
      <c r="O225" s="102"/>
      <c r="P225" s="102"/>
      <c r="Q225" s="102"/>
      <c r="R225" s="102"/>
      <c r="S225" s="102"/>
      <c r="T225" s="102"/>
      <c r="U225" s="102"/>
      <c r="V225" s="102"/>
    </row>
    <row r="226" spans="2:22" ht="15.75" customHeight="1">
      <c r="B226" s="101"/>
      <c r="D226" s="111"/>
      <c r="E226" s="111"/>
      <c r="F226" s="153"/>
      <c r="G226" s="102"/>
      <c r="H226" s="101"/>
      <c r="I226" s="102"/>
      <c r="J226" s="102"/>
      <c r="K226" s="102"/>
      <c r="L226" s="101"/>
      <c r="M226" s="101"/>
      <c r="N226" s="102"/>
      <c r="O226" s="102"/>
      <c r="P226" s="102"/>
      <c r="Q226" s="102"/>
      <c r="R226" s="102"/>
      <c r="S226" s="102"/>
      <c r="T226" s="102"/>
      <c r="U226" s="102"/>
      <c r="V226" s="102"/>
    </row>
    <row r="227" spans="2:22" ht="15.75" customHeight="1">
      <c r="B227" s="101"/>
      <c r="D227" s="111"/>
      <c r="E227" s="111"/>
      <c r="F227" s="153"/>
      <c r="G227" s="102"/>
      <c r="H227" s="101"/>
      <c r="I227" s="102"/>
      <c r="J227" s="102"/>
      <c r="K227" s="102"/>
      <c r="L227" s="101"/>
      <c r="M227" s="101"/>
      <c r="N227" s="102"/>
      <c r="O227" s="102"/>
      <c r="P227" s="102"/>
      <c r="Q227" s="102"/>
      <c r="R227" s="102"/>
      <c r="S227" s="102"/>
      <c r="T227" s="102"/>
      <c r="U227" s="102"/>
      <c r="V227" s="102"/>
    </row>
    <row r="228" spans="2:22" ht="15.75" customHeight="1">
      <c r="B228" s="101"/>
      <c r="D228" s="111"/>
      <c r="E228" s="111"/>
      <c r="F228" s="153"/>
      <c r="G228" s="102"/>
      <c r="H228" s="101"/>
      <c r="I228" s="102"/>
      <c r="J228" s="102"/>
      <c r="K228" s="102"/>
      <c r="L228" s="101"/>
      <c r="M228" s="101"/>
      <c r="N228" s="102"/>
      <c r="O228" s="102"/>
      <c r="P228" s="102"/>
      <c r="Q228" s="102"/>
      <c r="R228" s="102"/>
      <c r="S228" s="102"/>
      <c r="T228" s="102"/>
      <c r="U228" s="102"/>
      <c r="V228" s="102"/>
    </row>
    <row r="229" spans="2:22" ht="15.75" customHeight="1">
      <c r="B229" s="101"/>
      <c r="D229" s="111"/>
      <c r="E229" s="111"/>
      <c r="F229" s="153"/>
      <c r="G229" s="102"/>
      <c r="H229" s="101"/>
      <c r="I229" s="102"/>
      <c r="J229" s="102"/>
      <c r="K229" s="102"/>
      <c r="L229" s="101"/>
      <c r="M229" s="101"/>
      <c r="N229" s="102"/>
      <c r="O229" s="102"/>
      <c r="P229" s="102"/>
      <c r="Q229" s="102"/>
      <c r="R229" s="102"/>
      <c r="S229" s="102"/>
      <c r="T229" s="102"/>
      <c r="U229" s="102"/>
      <c r="V229" s="102"/>
    </row>
    <row r="230" spans="2:22" ht="15.75" customHeight="1">
      <c r="B230" s="101"/>
      <c r="D230" s="111"/>
      <c r="E230" s="111"/>
      <c r="F230" s="153"/>
      <c r="G230" s="102"/>
      <c r="H230" s="101"/>
      <c r="I230" s="102"/>
      <c r="J230" s="102"/>
      <c r="K230" s="102"/>
      <c r="L230" s="101"/>
      <c r="M230" s="101"/>
      <c r="N230" s="102"/>
      <c r="O230" s="102"/>
      <c r="P230" s="102"/>
      <c r="Q230" s="102"/>
      <c r="R230" s="102"/>
      <c r="S230" s="102"/>
      <c r="T230" s="102"/>
      <c r="U230" s="102"/>
      <c r="V230" s="102"/>
    </row>
    <row r="231" spans="2:22" ht="15.75" customHeight="1">
      <c r="B231" s="101"/>
      <c r="D231" s="111"/>
      <c r="E231" s="111"/>
      <c r="F231" s="153"/>
      <c r="G231" s="102"/>
      <c r="H231" s="101"/>
      <c r="I231" s="102"/>
      <c r="J231" s="102"/>
      <c r="K231" s="102"/>
      <c r="L231" s="101"/>
      <c r="M231" s="101"/>
      <c r="N231" s="102"/>
      <c r="O231" s="102"/>
      <c r="P231" s="102"/>
      <c r="Q231" s="102"/>
      <c r="R231" s="102"/>
      <c r="S231" s="102"/>
      <c r="T231" s="102"/>
      <c r="U231" s="102"/>
      <c r="V231" s="102"/>
    </row>
    <row r="232" spans="2:22" ht="15.75" customHeight="1">
      <c r="B232" s="101"/>
      <c r="D232" s="111"/>
      <c r="E232" s="111"/>
      <c r="F232" s="153"/>
      <c r="G232" s="102"/>
      <c r="H232" s="101"/>
      <c r="I232" s="102"/>
      <c r="J232" s="102"/>
      <c r="K232" s="102"/>
      <c r="L232" s="101"/>
      <c r="M232" s="101"/>
      <c r="N232" s="102"/>
      <c r="O232" s="102"/>
      <c r="P232" s="102"/>
      <c r="Q232" s="102"/>
      <c r="R232" s="102"/>
      <c r="S232" s="102"/>
      <c r="T232" s="102"/>
      <c r="U232" s="102"/>
      <c r="V232" s="102"/>
    </row>
    <row r="233" spans="2:22" ht="15.75" customHeight="1">
      <c r="B233" s="101"/>
      <c r="D233" s="111"/>
      <c r="E233" s="111"/>
      <c r="F233" s="153"/>
      <c r="G233" s="102"/>
      <c r="H233" s="101"/>
      <c r="I233" s="102"/>
      <c r="J233" s="102"/>
      <c r="K233" s="102"/>
      <c r="L233" s="101"/>
      <c r="M233" s="101"/>
      <c r="N233" s="102"/>
      <c r="O233" s="102"/>
      <c r="P233" s="102"/>
      <c r="Q233" s="102"/>
      <c r="R233" s="102"/>
      <c r="S233" s="102"/>
      <c r="T233" s="102"/>
      <c r="U233" s="102"/>
      <c r="V233" s="102"/>
    </row>
    <row r="234" spans="2:22" ht="15.75" customHeight="1">
      <c r="B234" s="101"/>
      <c r="D234" s="111"/>
      <c r="E234" s="111"/>
      <c r="F234" s="153"/>
      <c r="G234" s="102"/>
      <c r="H234" s="101"/>
      <c r="I234" s="102"/>
      <c r="J234" s="102"/>
      <c r="K234" s="102"/>
      <c r="L234" s="101"/>
      <c r="M234" s="101"/>
      <c r="N234" s="102"/>
      <c r="O234" s="102"/>
      <c r="P234" s="102"/>
      <c r="Q234" s="102"/>
      <c r="R234" s="102"/>
      <c r="S234" s="102"/>
      <c r="T234" s="102"/>
      <c r="U234" s="102"/>
      <c r="V234" s="102"/>
    </row>
    <row r="235" spans="2:22" ht="15.75" customHeight="1">
      <c r="B235" s="101"/>
      <c r="D235" s="111"/>
      <c r="E235" s="111"/>
      <c r="F235" s="153"/>
      <c r="G235" s="102"/>
      <c r="H235" s="101"/>
      <c r="I235" s="102"/>
      <c r="J235" s="102"/>
      <c r="K235" s="102"/>
      <c r="L235" s="101"/>
      <c r="M235" s="101"/>
      <c r="N235" s="102"/>
      <c r="O235" s="102"/>
      <c r="P235" s="102"/>
      <c r="Q235" s="102"/>
      <c r="R235" s="102"/>
      <c r="S235" s="102"/>
      <c r="T235" s="102"/>
      <c r="U235" s="102"/>
      <c r="V235" s="102"/>
    </row>
    <row r="236" spans="2:22" ht="15.75" customHeight="1">
      <c r="B236" s="101"/>
      <c r="D236" s="111"/>
      <c r="E236" s="111"/>
      <c r="F236" s="153"/>
      <c r="G236" s="102"/>
      <c r="H236" s="101"/>
      <c r="I236" s="102"/>
      <c r="J236" s="102"/>
      <c r="K236" s="102"/>
      <c r="L236" s="101"/>
      <c r="M236" s="101"/>
      <c r="N236" s="102"/>
      <c r="O236" s="102"/>
      <c r="P236" s="102"/>
      <c r="Q236" s="102"/>
      <c r="R236" s="102"/>
      <c r="S236" s="102"/>
      <c r="T236" s="102"/>
      <c r="U236" s="102"/>
      <c r="V236" s="102"/>
    </row>
    <row r="237" spans="2:22" ht="15.75" customHeight="1">
      <c r="B237" s="101"/>
      <c r="D237" s="111"/>
      <c r="E237" s="111"/>
      <c r="F237" s="153"/>
      <c r="G237" s="102"/>
      <c r="H237" s="101"/>
      <c r="I237" s="102"/>
      <c r="J237" s="102"/>
      <c r="K237" s="102"/>
      <c r="L237" s="101"/>
      <c r="M237" s="101"/>
      <c r="N237" s="102"/>
      <c r="O237" s="102"/>
      <c r="P237" s="102"/>
      <c r="Q237" s="102"/>
      <c r="R237" s="102"/>
      <c r="S237" s="102"/>
      <c r="T237" s="102"/>
      <c r="U237" s="102"/>
      <c r="V237" s="102"/>
    </row>
    <row r="238" spans="2:22" ht="15.75" customHeight="1">
      <c r="B238" s="101"/>
      <c r="D238" s="111"/>
      <c r="E238" s="111"/>
      <c r="F238" s="153"/>
      <c r="G238" s="102"/>
      <c r="H238" s="101"/>
      <c r="I238" s="102"/>
      <c r="J238" s="102"/>
      <c r="K238" s="102"/>
      <c r="L238" s="101"/>
      <c r="M238" s="101"/>
      <c r="N238" s="102"/>
      <c r="O238" s="102"/>
      <c r="P238" s="102"/>
      <c r="Q238" s="102"/>
      <c r="R238" s="102"/>
      <c r="S238" s="102"/>
      <c r="T238" s="102"/>
      <c r="U238" s="102"/>
      <c r="V238" s="102"/>
    </row>
    <row r="239" spans="2:22" ht="15.75" customHeight="1">
      <c r="B239" s="101"/>
      <c r="D239" s="111"/>
      <c r="E239" s="111"/>
      <c r="F239" s="153"/>
      <c r="G239" s="102"/>
      <c r="H239" s="101"/>
      <c r="I239" s="102"/>
      <c r="J239" s="102"/>
      <c r="K239" s="102"/>
      <c r="L239" s="101"/>
      <c r="M239" s="101"/>
      <c r="N239" s="102"/>
      <c r="O239" s="102"/>
      <c r="P239" s="102"/>
      <c r="Q239" s="102"/>
      <c r="R239" s="102"/>
      <c r="S239" s="102"/>
      <c r="T239" s="102"/>
      <c r="U239" s="102"/>
      <c r="V239" s="102"/>
    </row>
    <row r="240" spans="2:22" ht="15.75" customHeight="1">
      <c r="B240" s="101"/>
      <c r="D240" s="111"/>
      <c r="E240" s="111"/>
      <c r="F240" s="153"/>
      <c r="G240" s="102"/>
      <c r="H240" s="101"/>
      <c r="I240" s="102"/>
      <c r="J240" s="102"/>
      <c r="K240" s="102"/>
      <c r="L240" s="101"/>
      <c r="M240" s="101"/>
      <c r="N240" s="102"/>
      <c r="O240" s="102"/>
      <c r="P240" s="102"/>
      <c r="Q240" s="102"/>
      <c r="R240" s="102"/>
      <c r="S240" s="102"/>
      <c r="T240" s="102"/>
      <c r="U240" s="102"/>
      <c r="V240" s="102"/>
    </row>
    <row r="241" spans="2:22" ht="15.75" customHeight="1">
      <c r="B241" s="101"/>
      <c r="D241" s="111"/>
      <c r="E241" s="111"/>
      <c r="F241" s="153"/>
      <c r="G241" s="102"/>
      <c r="H241" s="101"/>
      <c r="I241" s="102"/>
      <c r="J241" s="102"/>
      <c r="K241" s="102"/>
      <c r="L241" s="101"/>
      <c r="M241" s="101"/>
      <c r="N241" s="102"/>
      <c r="O241" s="102"/>
      <c r="P241" s="102"/>
      <c r="Q241" s="102"/>
      <c r="R241" s="102"/>
      <c r="S241" s="102"/>
      <c r="T241" s="102"/>
      <c r="U241" s="102"/>
      <c r="V241" s="102"/>
    </row>
    <row r="242" spans="2:22" ht="15.75" customHeight="1">
      <c r="B242" s="101"/>
      <c r="D242" s="111"/>
      <c r="E242" s="111"/>
      <c r="F242" s="153"/>
      <c r="G242" s="102"/>
      <c r="H242" s="101"/>
      <c r="I242" s="102"/>
      <c r="J242" s="102"/>
      <c r="K242" s="102"/>
      <c r="L242" s="101"/>
      <c r="M242" s="101"/>
      <c r="N242" s="102"/>
      <c r="O242" s="102"/>
      <c r="P242" s="102"/>
      <c r="Q242" s="102"/>
      <c r="R242" s="102"/>
      <c r="S242" s="102"/>
      <c r="T242" s="102"/>
      <c r="U242" s="102"/>
      <c r="V242" s="102"/>
    </row>
    <row r="243" spans="2:22" ht="15.75" customHeight="1">
      <c r="B243" s="101"/>
      <c r="D243" s="111"/>
      <c r="E243" s="111"/>
      <c r="F243" s="153"/>
      <c r="G243" s="102"/>
      <c r="H243" s="101"/>
      <c r="I243" s="102"/>
      <c r="J243" s="102"/>
      <c r="K243" s="102"/>
      <c r="L243" s="101"/>
      <c r="M243" s="101"/>
      <c r="N243" s="102"/>
      <c r="O243" s="102"/>
      <c r="P243" s="102"/>
      <c r="Q243" s="102"/>
      <c r="R243" s="102"/>
      <c r="S243" s="102"/>
      <c r="T243" s="102"/>
      <c r="U243" s="102"/>
      <c r="V243" s="102"/>
    </row>
    <row r="244" spans="2:22" ht="15.75" customHeight="1">
      <c r="B244" s="101"/>
      <c r="D244" s="111"/>
      <c r="E244" s="111"/>
      <c r="F244" s="153"/>
      <c r="G244" s="102"/>
      <c r="H244" s="101"/>
      <c r="I244" s="102"/>
      <c r="J244" s="102"/>
      <c r="K244" s="102"/>
      <c r="L244" s="101"/>
      <c r="M244" s="101"/>
      <c r="N244" s="102"/>
      <c r="O244" s="102"/>
      <c r="P244" s="102"/>
      <c r="Q244" s="102"/>
      <c r="R244" s="102"/>
      <c r="S244" s="102"/>
      <c r="T244" s="102"/>
      <c r="U244" s="102"/>
      <c r="V244" s="102"/>
    </row>
    <row r="245" spans="2:22" ht="15.75" customHeight="1">
      <c r="B245" s="101"/>
      <c r="D245" s="111"/>
      <c r="E245" s="111"/>
      <c r="F245" s="153"/>
      <c r="G245" s="102"/>
      <c r="H245" s="101"/>
      <c r="I245" s="102"/>
      <c r="J245" s="102"/>
      <c r="K245" s="102"/>
      <c r="L245" s="101"/>
      <c r="M245" s="101"/>
      <c r="N245" s="102"/>
      <c r="O245" s="102"/>
      <c r="P245" s="102"/>
      <c r="Q245" s="102"/>
      <c r="R245" s="102"/>
      <c r="S245" s="102"/>
      <c r="T245" s="102"/>
      <c r="U245" s="102"/>
      <c r="V245" s="102"/>
    </row>
    <row r="246" spans="2:22" ht="15.75" customHeight="1">
      <c r="B246" s="101"/>
      <c r="D246" s="111"/>
      <c r="E246" s="111"/>
      <c r="F246" s="153"/>
      <c r="G246" s="102"/>
      <c r="H246" s="101"/>
      <c r="I246" s="102"/>
      <c r="J246" s="102"/>
      <c r="K246" s="102"/>
      <c r="L246" s="101"/>
      <c r="M246" s="101"/>
      <c r="N246" s="102"/>
      <c r="O246" s="102"/>
      <c r="P246" s="102"/>
      <c r="Q246" s="102"/>
      <c r="R246" s="102"/>
      <c r="S246" s="102"/>
      <c r="T246" s="102"/>
      <c r="U246" s="102"/>
      <c r="V246" s="102"/>
    </row>
    <row r="247" spans="2:22" ht="15.75" customHeight="1">
      <c r="B247" s="101"/>
      <c r="D247" s="111"/>
      <c r="E247" s="111"/>
      <c r="F247" s="153"/>
      <c r="G247" s="102"/>
      <c r="H247" s="101"/>
      <c r="I247" s="102"/>
      <c r="J247" s="102"/>
      <c r="K247" s="102"/>
      <c r="L247" s="101"/>
      <c r="M247" s="101"/>
      <c r="N247" s="102"/>
      <c r="O247" s="102"/>
      <c r="P247" s="102"/>
      <c r="Q247" s="102"/>
      <c r="R247" s="102"/>
      <c r="S247" s="102"/>
      <c r="T247" s="102"/>
      <c r="U247" s="102"/>
      <c r="V247" s="102"/>
    </row>
    <row r="248" spans="2:22" ht="15.75" customHeight="1">
      <c r="B248" s="101"/>
      <c r="D248" s="111"/>
      <c r="E248" s="111"/>
      <c r="F248" s="153"/>
      <c r="G248" s="102"/>
      <c r="H248" s="101"/>
      <c r="I248" s="102"/>
      <c r="J248" s="102"/>
      <c r="K248" s="102"/>
      <c r="L248" s="101"/>
      <c r="M248" s="101"/>
      <c r="N248" s="102"/>
      <c r="O248" s="102"/>
      <c r="P248" s="102"/>
      <c r="Q248" s="102"/>
      <c r="R248" s="102"/>
      <c r="S248" s="102"/>
      <c r="T248" s="102"/>
      <c r="U248" s="102"/>
      <c r="V248" s="102"/>
    </row>
    <row r="249" spans="2:22" ht="15.75" customHeight="1">
      <c r="B249" s="101"/>
      <c r="D249" s="111"/>
      <c r="E249" s="111"/>
      <c r="F249" s="153"/>
      <c r="G249" s="102"/>
      <c r="H249" s="101"/>
      <c r="I249" s="102"/>
      <c r="J249" s="102"/>
      <c r="K249" s="102"/>
      <c r="L249" s="101"/>
      <c r="M249" s="101"/>
      <c r="N249" s="102"/>
      <c r="O249" s="102"/>
      <c r="P249" s="102"/>
      <c r="Q249" s="102"/>
      <c r="R249" s="102"/>
      <c r="S249" s="102"/>
      <c r="T249" s="102"/>
      <c r="U249" s="102"/>
      <c r="V249" s="102"/>
    </row>
    <row r="250" spans="2:22" ht="15.75" customHeight="1">
      <c r="B250" s="101"/>
      <c r="D250" s="111"/>
      <c r="E250" s="111"/>
      <c r="F250" s="153"/>
      <c r="G250" s="102"/>
      <c r="H250" s="101"/>
      <c r="I250" s="102"/>
      <c r="J250" s="102"/>
      <c r="K250" s="102"/>
      <c r="L250" s="101"/>
      <c r="M250" s="101"/>
      <c r="N250" s="102"/>
      <c r="O250" s="102"/>
      <c r="P250" s="102"/>
      <c r="Q250" s="102"/>
      <c r="R250" s="102"/>
      <c r="S250" s="102"/>
      <c r="T250" s="102"/>
      <c r="U250" s="102"/>
      <c r="V250" s="102"/>
    </row>
    <row r="251" spans="2:22" ht="15.75" customHeight="1">
      <c r="B251" s="101"/>
      <c r="D251" s="111"/>
      <c r="E251" s="111"/>
      <c r="F251" s="153"/>
      <c r="G251" s="102"/>
      <c r="H251" s="101"/>
      <c r="I251" s="102"/>
      <c r="J251" s="102"/>
      <c r="K251" s="102"/>
      <c r="L251" s="101"/>
      <c r="M251" s="101"/>
      <c r="N251" s="102"/>
      <c r="O251" s="102"/>
      <c r="P251" s="102"/>
      <c r="Q251" s="102"/>
      <c r="R251" s="102"/>
      <c r="S251" s="102"/>
      <c r="T251" s="102"/>
      <c r="U251" s="102"/>
      <c r="V251" s="102"/>
    </row>
    <row r="252" spans="2:22" ht="15.75" customHeight="1">
      <c r="B252" s="101"/>
      <c r="D252" s="111"/>
      <c r="E252" s="111"/>
      <c r="F252" s="153"/>
      <c r="G252" s="102"/>
      <c r="H252" s="101"/>
      <c r="I252" s="102"/>
      <c r="J252" s="102"/>
      <c r="K252" s="102"/>
      <c r="L252" s="101"/>
      <c r="M252" s="101"/>
      <c r="N252" s="102"/>
      <c r="O252" s="102"/>
      <c r="P252" s="102"/>
      <c r="Q252" s="102"/>
      <c r="R252" s="102"/>
      <c r="S252" s="102"/>
      <c r="T252" s="102"/>
      <c r="U252" s="102"/>
      <c r="V252" s="102"/>
    </row>
    <row r="253" spans="2:22" ht="15.75" customHeight="1">
      <c r="B253" s="101"/>
      <c r="D253" s="111"/>
      <c r="E253" s="111"/>
      <c r="F253" s="153"/>
      <c r="G253" s="102"/>
      <c r="H253" s="101"/>
      <c r="I253" s="102"/>
      <c r="J253" s="102"/>
      <c r="K253" s="102"/>
      <c r="L253" s="101"/>
      <c r="M253" s="101"/>
      <c r="N253" s="102"/>
      <c r="O253" s="102"/>
      <c r="P253" s="102"/>
      <c r="Q253" s="102"/>
      <c r="R253" s="102"/>
      <c r="S253" s="102"/>
      <c r="T253" s="102"/>
      <c r="U253" s="102"/>
      <c r="V253" s="102"/>
    </row>
    <row r="254" spans="2:22" ht="15.75" customHeight="1">
      <c r="B254" s="101"/>
      <c r="D254" s="111"/>
      <c r="E254" s="111"/>
      <c r="F254" s="153"/>
      <c r="G254" s="102"/>
      <c r="H254" s="101"/>
      <c r="I254" s="102"/>
      <c r="J254" s="102"/>
      <c r="K254" s="102"/>
      <c r="L254" s="101"/>
      <c r="M254" s="101"/>
      <c r="N254" s="102"/>
      <c r="O254" s="102"/>
      <c r="P254" s="102"/>
      <c r="Q254" s="102"/>
      <c r="R254" s="102"/>
      <c r="S254" s="102"/>
      <c r="T254" s="102"/>
      <c r="U254" s="102"/>
      <c r="V254" s="102"/>
    </row>
    <row r="255" spans="2:22" ht="15.75" customHeight="1">
      <c r="B255" s="101"/>
      <c r="D255" s="111"/>
      <c r="E255" s="111"/>
      <c r="F255" s="153"/>
      <c r="G255" s="102"/>
      <c r="H255" s="101"/>
      <c r="I255" s="102"/>
      <c r="J255" s="102"/>
      <c r="K255" s="102"/>
      <c r="L255" s="101"/>
      <c r="M255" s="101"/>
      <c r="N255" s="102"/>
      <c r="O255" s="102"/>
      <c r="P255" s="102"/>
      <c r="Q255" s="102"/>
      <c r="R255" s="102"/>
      <c r="S255" s="102"/>
      <c r="T255" s="102"/>
      <c r="U255" s="102"/>
      <c r="V255" s="102"/>
    </row>
    <row r="256" spans="2:22" ht="15.75" customHeight="1">
      <c r="B256" s="101"/>
      <c r="D256" s="111"/>
      <c r="E256" s="111"/>
      <c r="F256" s="153"/>
      <c r="G256" s="102"/>
      <c r="H256" s="101"/>
      <c r="I256" s="102"/>
      <c r="J256" s="102"/>
      <c r="K256" s="102"/>
      <c r="L256" s="101"/>
      <c r="M256" s="101"/>
      <c r="N256" s="102"/>
      <c r="O256" s="102"/>
      <c r="P256" s="102"/>
      <c r="Q256" s="102"/>
      <c r="R256" s="102"/>
      <c r="S256" s="102"/>
      <c r="T256" s="102"/>
      <c r="U256" s="102"/>
      <c r="V256" s="102"/>
    </row>
    <row r="257" spans="2:22" ht="15.75" customHeight="1">
      <c r="B257" s="101"/>
      <c r="D257" s="111"/>
      <c r="E257" s="111"/>
      <c r="F257" s="153"/>
      <c r="G257" s="102"/>
      <c r="H257" s="101"/>
      <c r="I257" s="102"/>
      <c r="J257" s="102"/>
      <c r="K257" s="102"/>
      <c r="L257" s="101"/>
      <c r="M257" s="101"/>
      <c r="N257" s="102"/>
      <c r="O257" s="102"/>
      <c r="P257" s="102"/>
      <c r="Q257" s="102"/>
      <c r="R257" s="102"/>
      <c r="S257" s="102"/>
      <c r="T257" s="102"/>
      <c r="U257" s="102"/>
      <c r="V257" s="102"/>
    </row>
    <row r="258" spans="2:22" ht="15.75" customHeight="1">
      <c r="B258" s="101"/>
      <c r="D258" s="111"/>
      <c r="E258" s="111"/>
      <c r="F258" s="153"/>
      <c r="G258" s="102"/>
      <c r="H258" s="101"/>
      <c r="I258" s="102"/>
      <c r="J258" s="102"/>
      <c r="K258" s="102"/>
      <c r="L258" s="101"/>
      <c r="M258" s="101"/>
      <c r="N258" s="102"/>
      <c r="O258" s="102"/>
      <c r="P258" s="102"/>
      <c r="Q258" s="102"/>
      <c r="R258" s="102"/>
      <c r="S258" s="102"/>
      <c r="T258" s="102"/>
      <c r="U258" s="102"/>
      <c r="V258" s="102"/>
    </row>
    <row r="259" spans="2:22" ht="15.75" customHeight="1">
      <c r="B259" s="101"/>
      <c r="D259" s="111"/>
      <c r="E259" s="111"/>
      <c r="F259" s="153"/>
      <c r="G259" s="102"/>
      <c r="H259" s="101"/>
      <c r="I259" s="102"/>
      <c r="J259" s="102"/>
      <c r="K259" s="102"/>
      <c r="L259" s="101"/>
      <c r="M259" s="101"/>
      <c r="N259" s="102"/>
      <c r="O259" s="102"/>
      <c r="P259" s="102"/>
      <c r="Q259" s="102"/>
      <c r="R259" s="102"/>
      <c r="S259" s="102"/>
      <c r="T259" s="102"/>
      <c r="U259" s="102"/>
      <c r="V259" s="102"/>
    </row>
    <row r="260" spans="2:22" ht="15.75" customHeight="1">
      <c r="B260" s="101"/>
      <c r="D260" s="111"/>
      <c r="E260" s="111"/>
      <c r="F260" s="153"/>
      <c r="G260" s="102"/>
      <c r="H260" s="101"/>
      <c r="I260" s="102"/>
      <c r="J260" s="102"/>
      <c r="K260" s="102"/>
      <c r="L260" s="101"/>
      <c r="M260" s="101"/>
      <c r="N260" s="102"/>
      <c r="O260" s="102"/>
      <c r="P260" s="102"/>
      <c r="Q260" s="102"/>
      <c r="R260" s="102"/>
      <c r="S260" s="102"/>
      <c r="T260" s="102"/>
      <c r="U260" s="102"/>
      <c r="V260" s="102"/>
    </row>
    <row r="261" spans="2:22" ht="15.75" customHeight="1">
      <c r="B261" s="101"/>
      <c r="D261" s="111"/>
      <c r="E261" s="111"/>
      <c r="F261" s="153"/>
      <c r="G261" s="102"/>
      <c r="H261" s="101"/>
      <c r="I261" s="102"/>
      <c r="J261" s="102"/>
      <c r="K261" s="102"/>
      <c r="L261" s="101"/>
      <c r="M261" s="101"/>
      <c r="N261" s="102"/>
      <c r="O261" s="102"/>
      <c r="P261" s="102"/>
      <c r="Q261" s="102"/>
      <c r="R261" s="102"/>
      <c r="S261" s="102"/>
      <c r="T261" s="102"/>
      <c r="U261" s="102"/>
      <c r="V261" s="102"/>
    </row>
    <row r="262" spans="2:22" ht="15.75" customHeight="1">
      <c r="B262" s="101"/>
      <c r="D262" s="111"/>
      <c r="E262" s="111"/>
      <c r="F262" s="153"/>
      <c r="G262" s="102"/>
      <c r="H262" s="101"/>
      <c r="I262" s="102"/>
      <c r="J262" s="102"/>
      <c r="K262" s="102"/>
      <c r="L262" s="101"/>
      <c r="M262" s="101"/>
      <c r="N262" s="102"/>
      <c r="O262" s="102"/>
      <c r="P262" s="102"/>
      <c r="Q262" s="102"/>
      <c r="R262" s="102"/>
      <c r="S262" s="102"/>
      <c r="T262" s="102"/>
      <c r="U262" s="102"/>
      <c r="V262" s="102"/>
    </row>
    <row r="263" spans="2:22" ht="15.75" customHeight="1">
      <c r="B263" s="101"/>
      <c r="D263" s="111"/>
      <c r="E263" s="111"/>
      <c r="F263" s="153"/>
      <c r="G263" s="102"/>
      <c r="H263" s="101"/>
      <c r="I263" s="102"/>
      <c r="J263" s="102"/>
      <c r="K263" s="102"/>
      <c r="L263" s="101"/>
      <c r="M263" s="101"/>
      <c r="N263" s="102"/>
      <c r="O263" s="102"/>
      <c r="P263" s="102"/>
      <c r="Q263" s="102"/>
      <c r="R263" s="102"/>
      <c r="S263" s="102"/>
      <c r="T263" s="102"/>
      <c r="U263" s="102"/>
      <c r="V263" s="102"/>
    </row>
    <row r="264" spans="2:22" ht="15.75" customHeight="1">
      <c r="B264" s="101"/>
      <c r="D264" s="111"/>
      <c r="E264" s="111"/>
      <c r="F264" s="153"/>
      <c r="G264" s="102"/>
      <c r="H264" s="101"/>
      <c r="I264" s="102"/>
      <c r="J264" s="102"/>
      <c r="K264" s="102"/>
      <c r="L264" s="101"/>
      <c r="M264" s="101"/>
      <c r="N264" s="102"/>
      <c r="O264" s="102"/>
      <c r="P264" s="102"/>
      <c r="Q264" s="102"/>
      <c r="R264" s="102"/>
      <c r="S264" s="102"/>
      <c r="T264" s="102"/>
      <c r="U264" s="102"/>
      <c r="V264" s="102"/>
    </row>
    <row r="265" spans="2:22" ht="15.75" customHeight="1">
      <c r="B265" s="101"/>
      <c r="D265" s="111"/>
      <c r="E265" s="111"/>
      <c r="F265" s="153"/>
      <c r="G265" s="102"/>
      <c r="H265" s="101"/>
      <c r="I265" s="102"/>
      <c r="J265" s="102"/>
      <c r="K265" s="102"/>
      <c r="L265" s="101"/>
      <c r="M265" s="101"/>
      <c r="N265" s="102"/>
      <c r="O265" s="102"/>
      <c r="P265" s="102"/>
      <c r="Q265" s="102"/>
      <c r="R265" s="102"/>
      <c r="S265" s="102"/>
      <c r="T265" s="102"/>
      <c r="U265" s="102"/>
      <c r="V265" s="102"/>
    </row>
    <row r="266" spans="2:22" ht="15.75" customHeight="1">
      <c r="B266" s="101"/>
      <c r="D266" s="111"/>
      <c r="E266" s="111"/>
      <c r="F266" s="153"/>
      <c r="G266" s="102"/>
      <c r="H266" s="101"/>
      <c r="I266" s="102"/>
      <c r="J266" s="102"/>
      <c r="K266" s="102"/>
      <c r="L266" s="101"/>
      <c r="M266" s="101"/>
      <c r="N266" s="102"/>
      <c r="O266" s="102"/>
      <c r="P266" s="102"/>
      <c r="Q266" s="102"/>
      <c r="R266" s="102"/>
      <c r="S266" s="102"/>
      <c r="T266" s="102"/>
      <c r="U266" s="102"/>
      <c r="V266" s="102"/>
    </row>
    <row r="267" spans="2:22" ht="15.75" customHeight="1">
      <c r="B267" s="101"/>
      <c r="D267" s="111"/>
      <c r="E267" s="111"/>
      <c r="F267" s="153"/>
      <c r="G267" s="102"/>
      <c r="H267" s="101"/>
      <c r="I267" s="102"/>
      <c r="J267" s="102"/>
      <c r="K267" s="102"/>
      <c r="L267" s="101"/>
      <c r="M267" s="101"/>
      <c r="N267" s="102"/>
      <c r="O267" s="102"/>
      <c r="P267" s="102"/>
      <c r="Q267" s="102"/>
      <c r="R267" s="102"/>
      <c r="S267" s="102"/>
      <c r="T267" s="102"/>
      <c r="U267" s="102"/>
      <c r="V267" s="102"/>
    </row>
    <row r="268" spans="2:22" ht="15.75" customHeight="1">
      <c r="B268" s="101"/>
      <c r="D268" s="111"/>
      <c r="E268" s="111"/>
      <c r="F268" s="153"/>
      <c r="G268" s="102"/>
      <c r="H268" s="101"/>
      <c r="I268" s="102"/>
      <c r="J268" s="102"/>
      <c r="K268" s="102"/>
      <c r="L268" s="101"/>
      <c r="M268" s="101"/>
      <c r="N268" s="102"/>
      <c r="O268" s="102"/>
      <c r="P268" s="102"/>
      <c r="Q268" s="102"/>
      <c r="R268" s="102"/>
      <c r="S268" s="102"/>
      <c r="T268" s="102"/>
      <c r="U268" s="102"/>
      <c r="V268" s="102"/>
    </row>
    <row r="269" spans="2:22" ht="15.75" customHeight="1">
      <c r="B269" s="101"/>
      <c r="D269" s="111"/>
      <c r="E269" s="111"/>
      <c r="F269" s="153"/>
      <c r="G269" s="102"/>
      <c r="H269" s="101"/>
      <c r="I269" s="102"/>
      <c r="J269" s="102"/>
      <c r="K269" s="102"/>
      <c r="L269" s="101"/>
      <c r="M269" s="101"/>
      <c r="N269" s="102"/>
      <c r="O269" s="102"/>
      <c r="P269" s="102"/>
      <c r="Q269" s="102"/>
      <c r="R269" s="102"/>
      <c r="S269" s="102"/>
      <c r="T269" s="102"/>
      <c r="U269" s="102"/>
      <c r="V269" s="102"/>
    </row>
    <row r="270" spans="2:22" ht="15.75" customHeight="1">
      <c r="B270" s="101"/>
      <c r="D270" s="111"/>
      <c r="E270" s="111"/>
      <c r="F270" s="153"/>
      <c r="G270" s="102"/>
      <c r="H270" s="101"/>
      <c r="I270" s="102"/>
      <c r="J270" s="102"/>
      <c r="K270" s="102"/>
      <c r="L270" s="101"/>
      <c r="M270" s="101"/>
      <c r="N270" s="102"/>
      <c r="O270" s="102"/>
      <c r="P270" s="102"/>
      <c r="Q270" s="102"/>
      <c r="R270" s="102"/>
      <c r="S270" s="102"/>
      <c r="T270" s="102"/>
      <c r="U270" s="102"/>
      <c r="V270" s="102"/>
    </row>
    <row r="271" spans="2:22" ht="15.75" customHeight="1">
      <c r="B271" s="101"/>
      <c r="D271" s="111"/>
      <c r="E271" s="111"/>
      <c r="F271" s="153"/>
      <c r="G271" s="102"/>
      <c r="H271" s="101"/>
      <c r="I271" s="102"/>
      <c r="J271" s="102"/>
      <c r="K271" s="102"/>
      <c r="L271" s="101"/>
      <c r="M271" s="101"/>
      <c r="N271" s="102"/>
      <c r="O271" s="102"/>
      <c r="P271" s="102"/>
      <c r="Q271" s="102"/>
      <c r="R271" s="102"/>
      <c r="S271" s="102"/>
      <c r="T271" s="102"/>
      <c r="U271" s="102"/>
      <c r="V271" s="102"/>
    </row>
    <row r="272" spans="2:22" ht="15.75" customHeight="1">
      <c r="B272" s="101"/>
      <c r="D272" s="111"/>
      <c r="E272" s="111"/>
      <c r="F272" s="153"/>
      <c r="G272" s="102"/>
      <c r="H272" s="101"/>
      <c r="I272" s="102"/>
      <c r="J272" s="102"/>
      <c r="K272" s="102"/>
      <c r="L272" s="101"/>
      <c r="M272" s="101"/>
      <c r="N272" s="102"/>
      <c r="O272" s="102"/>
      <c r="P272" s="102"/>
      <c r="Q272" s="102"/>
      <c r="R272" s="102"/>
      <c r="S272" s="102"/>
      <c r="T272" s="102"/>
      <c r="U272" s="102"/>
      <c r="V272" s="102"/>
    </row>
    <row r="273" spans="2:22" ht="15.75" customHeight="1">
      <c r="B273" s="101"/>
      <c r="D273" s="111"/>
      <c r="E273" s="111"/>
      <c r="F273" s="153"/>
      <c r="G273" s="102"/>
      <c r="H273" s="101"/>
      <c r="I273" s="102"/>
      <c r="J273" s="102"/>
      <c r="K273" s="102"/>
      <c r="L273" s="101"/>
      <c r="M273" s="101"/>
      <c r="N273" s="102"/>
      <c r="O273" s="102"/>
      <c r="P273" s="102"/>
      <c r="Q273" s="102"/>
      <c r="R273" s="102"/>
      <c r="S273" s="102"/>
      <c r="T273" s="102"/>
      <c r="U273" s="102"/>
      <c r="V273" s="102"/>
    </row>
    <row r="274" spans="2:22" ht="15.75" customHeight="1">
      <c r="B274" s="101"/>
      <c r="D274" s="111"/>
      <c r="E274" s="111"/>
      <c r="F274" s="153"/>
      <c r="G274" s="102"/>
      <c r="H274" s="101"/>
      <c r="I274" s="102"/>
      <c r="J274" s="102"/>
      <c r="K274" s="102"/>
      <c r="L274" s="101"/>
      <c r="M274" s="101"/>
      <c r="N274" s="102"/>
      <c r="O274" s="102"/>
      <c r="P274" s="102"/>
      <c r="Q274" s="102"/>
      <c r="R274" s="102"/>
      <c r="S274" s="102"/>
      <c r="T274" s="102"/>
      <c r="U274" s="102"/>
      <c r="V274" s="102"/>
    </row>
    <row r="275" spans="2:22" ht="15.75" customHeight="1">
      <c r="B275" s="101"/>
      <c r="D275" s="111"/>
      <c r="E275" s="111"/>
      <c r="F275" s="153"/>
      <c r="G275" s="102"/>
      <c r="H275" s="101"/>
      <c r="I275" s="102"/>
      <c r="J275" s="102"/>
      <c r="K275" s="102"/>
      <c r="L275" s="101"/>
      <c r="M275" s="101"/>
      <c r="N275" s="102"/>
      <c r="O275" s="102"/>
      <c r="P275" s="102"/>
      <c r="Q275" s="102"/>
      <c r="R275" s="102"/>
      <c r="S275" s="102"/>
      <c r="T275" s="102"/>
      <c r="U275" s="102"/>
      <c r="V275" s="102"/>
    </row>
    <row r="276" spans="2:22" ht="15.75" customHeight="1">
      <c r="B276" s="101"/>
      <c r="D276" s="111"/>
      <c r="E276" s="111"/>
      <c r="F276" s="153"/>
      <c r="G276" s="102"/>
      <c r="H276" s="101"/>
      <c r="I276" s="102"/>
      <c r="J276" s="102"/>
      <c r="K276" s="102"/>
      <c r="L276" s="101"/>
      <c r="M276" s="101"/>
      <c r="N276" s="102"/>
      <c r="O276" s="102"/>
      <c r="P276" s="102"/>
      <c r="Q276" s="102"/>
      <c r="R276" s="102"/>
      <c r="S276" s="102"/>
      <c r="T276" s="102"/>
      <c r="U276" s="102"/>
      <c r="V276" s="102"/>
    </row>
    <row r="277" spans="2:22" ht="15.75" customHeight="1">
      <c r="B277" s="101"/>
      <c r="D277" s="111"/>
      <c r="E277" s="111"/>
      <c r="F277" s="153"/>
      <c r="G277" s="102"/>
      <c r="H277" s="101"/>
      <c r="I277" s="102"/>
      <c r="J277" s="102"/>
      <c r="K277" s="102"/>
      <c r="L277" s="101"/>
      <c r="M277" s="101"/>
      <c r="N277" s="102"/>
      <c r="O277" s="102"/>
      <c r="P277" s="102"/>
      <c r="Q277" s="102"/>
      <c r="R277" s="102"/>
      <c r="S277" s="102"/>
      <c r="T277" s="102"/>
      <c r="U277" s="102"/>
      <c r="V277" s="102"/>
    </row>
    <row r="278" spans="2:22" ht="15.75" customHeight="1">
      <c r="B278" s="101"/>
      <c r="D278" s="111"/>
      <c r="E278" s="111"/>
      <c r="F278" s="153"/>
      <c r="G278" s="102"/>
      <c r="H278" s="101"/>
      <c r="I278" s="102"/>
      <c r="J278" s="102"/>
      <c r="K278" s="102"/>
      <c r="L278" s="101"/>
      <c r="M278" s="101"/>
      <c r="N278" s="102"/>
      <c r="O278" s="102"/>
      <c r="P278" s="102"/>
      <c r="Q278" s="102"/>
      <c r="R278" s="102"/>
      <c r="S278" s="102"/>
      <c r="T278" s="102"/>
      <c r="U278" s="102"/>
      <c r="V278" s="102"/>
    </row>
    <row r="279" spans="2:22" ht="15.75" customHeight="1">
      <c r="B279" s="101"/>
      <c r="D279" s="111"/>
      <c r="E279" s="111"/>
      <c r="F279" s="153"/>
      <c r="G279" s="102"/>
      <c r="H279" s="101"/>
      <c r="I279" s="102"/>
      <c r="J279" s="102"/>
      <c r="K279" s="102"/>
      <c r="L279" s="101"/>
      <c r="M279" s="101"/>
      <c r="N279" s="102"/>
      <c r="O279" s="102"/>
      <c r="P279" s="102"/>
      <c r="Q279" s="102"/>
      <c r="R279" s="102"/>
      <c r="S279" s="102"/>
      <c r="T279" s="102"/>
      <c r="U279" s="102"/>
      <c r="V279" s="102"/>
    </row>
    <row r="280" spans="2:22" ht="15.75" customHeight="1">
      <c r="B280" s="101"/>
      <c r="D280" s="111"/>
      <c r="E280" s="111"/>
      <c r="F280" s="153"/>
      <c r="G280" s="102"/>
      <c r="H280" s="101"/>
      <c r="I280" s="102"/>
      <c r="J280" s="102"/>
      <c r="K280" s="102"/>
      <c r="L280" s="101"/>
      <c r="M280" s="101"/>
      <c r="N280" s="102"/>
      <c r="O280" s="102"/>
      <c r="P280" s="102"/>
      <c r="Q280" s="102"/>
      <c r="R280" s="102"/>
      <c r="S280" s="102"/>
      <c r="T280" s="102"/>
      <c r="U280" s="102"/>
      <c r="V280" s="102"/>
    </row>
    <row r="281" spans="2:22" ht="15.75" customHeight="1">
      <c r="B281" s="101"/>
      <c r="D281" s="111"/>
      <c r="E281" s="111"/>
      <c r="F281" s="153"/>
      <c r="G281" s="102"/>
      <c r="H281" s="101"/>
      <c r="I281" s="102"/>
      <c r="J281" s="102"/>
      <c r="K281" s="102"/>
      <c r="L281" s="101"/>
      <c r="M281" s="101"/>
      <c r="N281" s="102"/>
      <c r="O281" s="102"/>
      <c r="P281" s="102"/>
      <c r="Q281" s="102"/>
      <c r="R281" s="102"/>
      <c r="S281" s="102"/>
      <c r="T281" s="102"/>
      <c r="U281" s="102"/>
      <c r="V281" s="102"/>
    </row>
    <row r="282" spans="2:22" ht="15.75" customHeight="1">
      <c r="B282" s="101"/>
      <c r="D282" s="111"/>
      <c r="E282" s="111"/>
      <c r="F282" s="153"/>
      <c r="G282" s="102"/>
      <c r="H282" s="101"/>
      <c r="I282" s="102"/>
      <c r="J282" s="102"/>
      <c r="K282" s="102"/>
      <c r="L282" s="101"/>
      <c r="M282" s="101"/>
      <c r="N282" s="102"/>
      <c r="O282" s="102"/>
      <c r="P282" s="102"/>
      <c r="Q282" s="102"/>
      <c r="R282" s="102"/>
      <c r="S282" s="102"/>
      <c r="T282" s="102"/>
      <c r="U282" s="102"/>
      <c r="V282" s="102"/>
    </row>
    <row r="283" spans="2:22" ht="15.75" customHeight="1">
      <c r="B283" s="101"/>
      <c r="D283" s="111"/>
      <c r="E283" s="111"/>
      <c r="F283" s="153"/>
      <c r="G283" s="102"/>
      <c r="H283" s="101"/>
      <c r="I283" s="102"/>
      <c r="J283" s="102"/>
      <c r="K283" s="102"/>
      <c r="L283" s="101"/>
      <c r="M283" s="101"/>
      <c r="N283" s="102"/>
      <c r="O283" s="102"/>
      <c r="P283" s="102"/>
      <c r="Q283" s="102"/>
      <c r="R283" s="102"/>
      <c r="S283" s="102"/>
      <c r="T283" s="102"/>
      <c r="U283" s="102"/>
      <c r="V283" s="102"/>
    </row>
    <row r="284" spans="2:22" ht="15.75" customHeight="1">
      <c r="B284" s="101"/>
      <c r="D284" s="111"/>
      <c r="E284" s="111"/>
      <c r="F284" s="153"/>
      <c r="G284" s="102"/>
      <c r="H284" s="101"/>
      <c r="I284" s="102"/>
      <c r="J284" s="102"/>
      <c r="K284" s="102"/>
      <c r="L284" s="101"/>
      <c r="M284" s="101"/>
      <c r="N284" s="102"/>
      <c r="O284" s="102"/>
      <c r="P284" s="102"/>
      <c r="Q284" s="102"/>
      <c r="R284" s="102"/>
      <c r="S284" s="102"/>
      <c r="T284" s="102"/>
      <c r="U284" s="102"/>
      <c r="V284" s="102"/>
    </row>
    <row r="285" spans="2:22" ht="15.75" customHeight="1">
      <c r="B285" s="101"/>
      <c r="D285" s="111"/>
      <c r="E285" s="111"/>
      <c r="F285" s="153"/>
      <c r="G285" s="102"/>
      <c r="H285" s="101"/>
      <c r="I285" s="102"/>
      <c r="J285" s="102"/>
      <c r="K285" s="102"/>
      <c r="L285" s="101"/>
      <c r="M285" s="101"/>
      <c r="N285" s="102"/>
      <c r="O285" s="102"/>
      <c r="P285" s="102"/>
      <c r="Q285" s="102"/>
      <c r="R285" s="102"/>
      <c r="S285" s="102"/>
      <c r="T285" s="102"/>
      <c r="U285" s="102"/>
      <c r="V285" s="102"/>
    </row>
    <row r="286" spans="2:22" ht="15.75" customHeight="1">
      <c r="B286" s="101"/>
      <c r="D286" s="111"/>
      <c r="E286" s="111"/>
      <c r="F286" s="153"/>
      <c r="G286" s="102"/>
      <c r="H286" s="101"/>
      <c r="I286" s="102"/>
      <c r="J286" s="102"/>
      <c r="K286" s="102"/>
      <c r="L286" s="101"/>
      <c r="M286" s="101"/>
      <c r="N286" s="102"/>
      <c r="O286" s="102"/>
      <c r="P286" s="102"/>
      <c r="Q286" s="102"/>
      <c r="R286" s="102"/>
      <c r="S286" s="102"/>
      <c r="T286" s="102"/>
      <c r="U286" s="102"/>
      <c r="V286" s="102"/>
    </row>
    <row r="287" spans="2:22" ht="15.75" customHeight="1">
      <c r="B287" s="101"/>
      <c r="D287" s="111"/>
      <c r="E287" s="111"/>
      <c r="F287" s="153"/>
      <c r="G287" s="102"/>
      <c r="H287" s="101"/>
      <c r="I287" s="102"/>
      <c r="J287" s="102"/>
      <c r="K287" s="102"/>
      <c r="L287" s="101"/>
      <c r="M287" s="101"/>
      <c r="N287" s="102"/>
      <c r="O287" s="102"/>
      <c r="P287" s="102"/>
      <c r="Q287" s="102"/>
      <c r="R287" s="102"/>
      <c r="S287" s="102"/>
      <c r="T287" s="102"/>
      <c r="U287" s="102"/>
      <c r="V287" s="102"/>
    </row>
    <row r="288" spans="2:22" ht="15.75" customHeight="1">
      <c r="B288" s="101"/>
      <c r="D288" s="111"/>
      <c r="E288" s="111"/>
      <c r="F288" s="153"/>
      <c r="G288" s="102"/>
      <c r="H288" s="101"/>
      <c r="I288" s="102"/>
      <c r="J288" s="102"/>
      <c r="K288" s="102"/>
      <c r="L288" s="101"/>
      <c r="M288" s="101"/>
      <c r="N288" s="102"/>
      <c r="O288" s="102"/>
      <c r="P288" s="102"/>
      <c r="Q288" s="102"/>
      <c r="R288" s="102"/>
      <c r="S288" s="102"/>
      <c r="T288" s="102"/>
      <c r="U288" s="102"/>
      <c r="V288" s="102"/>
    </row>
    <row r="289" spans="2:22" ht="15.75" customHeight="1">
      <c r="B289" s="101"/>
      <c r="D289" s="111"/>
      <c r="E289" s="111"/>
      <c r="F289" s="153"/>
      <c r="G289" s="102"/>
      <c r="H289" s="101"/>
      <c r="I289" s="102"/>
      <c r="J289" s="102"/>
      <c r="K289" s="102"/>
      <c r="L289" s="101"/>
      <c r="M289" s="101"/>
      <c r="N289" s="102"/>
      <c r="O289" s="102"/>
      <c r="P289" s="102"/>
      <c r="Q289" s="102"/>
      <c r="R289" s="102"/>
      <c r="S289" s="102"/>
      <c r="T289" s="102"/>
      <c r="U289" s="102"/>
      <c r="V289" s="102"/>
    </row>
    <row r="290" spans="2:22" ht="15.75" customHeight="1">
      <c r="B290" s="101"/>
      <c r="D290" s="111"/>
      <c r="E290" s="111"/>
      <c r="F290" s="153"/>
      <c r="G290" s="102"/>
      <c r="H290" s="101"/>
      <c r="I290" s="102"/>
      <c r="J290" s="102"/>
      <c r="K290" s="102"/>
      <c r="L290" s="101"/>
      <c r="M290" s="101"/>
      <c r="N290" s="102"/>
      <c r="O290" s="102"/>
      <c r="P290" s="102"/>
      <c r="Q290" s="102"/>
      <c r="R290" s="102"/>
      <c r="S290" s="102"/>
      <c r="T290" s="102"/>
      <c r="U290" s="102"/>
      <c r="V290" s="102"/>
    </row>
    <row r="291" spans="2:22" ht="15.75" customHeight="1">
      <c r="B291" s="101"/>
      <c r="D291" s="111"/>
      <c r="E291" s="111"/>
      <c r="F291" s="153"/>
      <c r="G291" s="102"/>
      <c r="H291" s="101"/>
      <c r="I291" s="102"/>
      <c r="J291" s="102"/>
      <c r="K291" s="102"/>
      <c r="L291" s="101"/>
      <c r="M291" s="101"/>
      <c r="N291" s="102"/>
      <c r="O291" s="102"/>
      <c r="P291" s="102"/>
      <c r="Q291" s="102"/>
      <c r="R291" s="102"/>
      <c r="S291" s="102"/>
      <c r="T291" s="102"/>
      <c r="U291" s="102"/>
      <c r="V291" s="102"/>
    </row>
    <row r="292" spans="2:22" ht="15.75" customHeight="1">
      <c r="B292" s="101"/>
      <c r="D292" s="111"/>
      <c r="E292" s="111"/>
      <c r="F292" s="153"/>
      <c r="G292" s="102"/>
      <c r="H292" s="101"/>
      <c r="I292" s="102"/>
      <c r="J292" s="102"/>
      <c r="K292" s="102"/>
      <c r="L292" s="101"/>
      <c r="M292" s="101"/>
      <c r="N292" s="102"/>
      <c r="O292" s="102"/>
      <c r="P292" s="102"/>
      <c r="Q292" s="102"/>
      <c r="R292" s="102"/>
      <c r="S292" s="102"/>
      <c r="T292" s="102"/>
      <c r="U292" s="102"/>
      <c r="V292" s="102"/>
    </row>
    <row r="293" spans="2:22" ht="15.75" customHeight="1">
      <c r="B293" s="101"/>
      <c r="D293" s="111"/>
      <c r="E293" s="111"/>
      <c r="F293" s="153"/>
      <c r="G293" s="102"/>
      <c r="H293" s="101"/>
      <c r="I293" s="102"/>
      <c r="J293" s="102"/>
      <c r="K293" s="102"/>
      <c r="L293" s="101"/>
      <c r="M293" s="101"/>
      <c r="N293" s="102"/>
      <c r="O293" s="102"/>
      <c r="P293" s="102"/>
      <c r="Q293" s="102"/>
      <c r="R293" s="102"/>
      <c r="S293" s="102"/>
      <c r="T293" s="102"/>
      <c r="U293" s="102"/>
      <c r="V293" s="102"/>
    </row>
    <row r="294" spans="2:22" ht="15.75" customHeight="1">
      <c r="B294" s="101"/>
      <c r="D294" s="111"/>
      <c r="E294" s="111"/>
      <c r="F294" s="153"/>
      <c r="G294" s="102"/>
      <c r="H294" s="101"/>
      <c r="I294" s="102"/>
      <c r="J294" s="102"/>
      <c r="K294" s="102"/>
      <c r="L294" s="101"/>
      <c r="M294" s="101"/>
      <c r="N294" s="102"/>
      <c r="O294" s="102"/>
      <c r="P294" s="102"/>
      <c r="Q294" s="102"/>
      <c r="R294" s="102"/>
      <c r="S294" s="102"/>
      <c r="T294" s="102"/>
      <c r="U294" s="102"/>
      <c r="V294" s="102"/>
    </row>
    <row r="295" spans="2:22" ht="15.75" customHeight="1">
      <c r="B295" s="101"/>
      <c r="D295" s="111"/>
      <c r="E295" s="111"/>
      <c r="F295" s="153"/>
      <c r="G295" s="102"/>
      <c r="H295" s="101"/>
      <c r="I295" s="102"/>
      <c r="J295" s="102"/>
      <c r="K295" s="102"/>
      <c r="L295" s="101"/>
      <c r="M295" s="101"/>
      <c r="N295" s="102"/>
      <c r="O295" s="102"/>
      <c r="P295" s="102"/>
      <c r="Q295" s="102"/>
      <c r="R295" s="102"/>
      <c r="S295" s="102"/>
      <c r="T295" s="102"/>
      <c r="U295" s="102"/>
      <c r="V295" s="102"/>
    </row>
    <row r="296" spans="2:22" ht="15.75" customHeight="1">
      <c r="B296" s="101"/>
      <c r="D296" s="111"/>
      <c r="E296" s="111"/>
      <c r="F296" s="153"/>
      <c r="G296" s="102"/>
      <c r="H296" s="101"/>
      <c r="I296" s="102"/>
      <c r="J296" s="102"/>
      <c r="K296" s="102"/>
      <c r="L296" s="101"/>
      <c r="M296" s="101"/>
      <c r="N296" s="102"/>
      <c r="O296" s="102"/>
      <c r="P296" s="102"/>
      <c r="Q296" s="102"/>
      <c r="R296" s="102"/>
      <c r="S296" s="102"/>
      <c r="T296" s="102"/>
      <c r="U296" s="102"/>
      <c r="V296" s="102"/>
    </row>
    <row r="297" spans="2:22" ht="15.75" customHeight="1">
      <c r="B297" s="101"/>
      <c r="D297" s="111"/>
      <c r="E297" s="111"/>
      <c r="F297" s="153"/>
      <c r="G297" s="102"/>
      <c r="H297" s="101"/>
      <c r="I297" s="102"/>
      <c r="J297" s="102"/>
      <c r="K297" s="102"/>
      <c r="L297" s="101"/>
      <c r="M297" s="101"/>
      <c r="N297" s="102"/>
      <c r="O297" s="102"/>
      <c r="P297" s="102"/>
      <c r="Q297" s="102"/>
      <c r="R297" s="102"/>
      <c r="S297" s="102"/>
      <c r="T297" s="102"/>
      <c r="U297" s="102"/>
      <c r="V297" s="102"/>
    </row>
    <row r="298" spans="2:22" ht="15.75" customHeight="1">
      <c r="B298" s="101"/>
      <c r="D298" s="111"/>
      <c r="E298" s="111"/>
      <c r="F298" s="153"/>
      <c r="G298" s="102"/>
      <c r="H298" s="101"/>
      <c r="I298" s="102"/>
      <c r="J298" s="102"/>
      <c r="K298" s="102"/>
      <c r="L298" s="101"/>
      <c r="M298" s="101"/>
      <c r="N298" s="102"/>
      <c r="O298" s="102"/>
      <c r="P298" s="102"/>
      <c r="Q298" s="102"/>
      <c r="R298" s="102"/>
      <c r="S298" s="102"/>
      <c r="T298" s="102"/>
      <c r="U298" s="102"/>
      <c r="V298" s="102"/>
    </row>
    <row r="299" spans="2:22" ht="15.75" customHeight="1">
      <c r="B299" s="101"/>
      <c r="D299" s="111"/>
      <c r="E299" s="111"/>
      <c r="F299" s="153"/>
      <c r="G299" s="102"/>
      <c r="H299" s="101"/>
      <c r="I299" s="102"/>
      <c r="J299" s="102"/>
      <c r="K299" s="102"/>
      <c r="L299" s="101"/>
      <c r="M299" s="101"/>
      <c r="N299" s="102"/>
      <c r="O299" s="102"/>
      <c r="P299" s="102"/>
      <c r="Q299" s="102"/>
      <c r="R299" s="102"/>
      <c r="S299" s="102"/>
      <c r="T299" s="102"/>
      <c r="U299" s="102"/>
      <c r="V299" s="102"/>
    </row>
    <row r="300" spans="2:22" ht="15.75" customHeight="1">
      <c r="B300" s="101"/>
      <c r="D300" s="111"/>
      <c r="E300" s="111"/>
      <c r="F300" s="153"/>
      <c r="G300" s="102"/>
      <c r="H300" s="101"/>
      <c r="I300" s="102"/>
      <c r="J300" s="102"/>
      <c r="K300" s="102"/>
      <c r="L300" s="101"/>
      <c r="M300" s="101"/>
      <c r="N300" s="102"/>
      <c r="O300" s="102"/>
      <c r="P300" s="102"/>
      <c r="Q300" s="102"/>
      <c r="R300" s="102"/>
      <c r="S300" s="102"/>
      <c r="T300" s="102"/>
      <c r="U300" s="102"/>
      <c r="V300" s="102"/>
    </row>
    <row r="301" spans="2:22" ht="15.75" customHeight="1">
      <c r="B301" s="101"/>
      <c r="D301" s="111"/>
      <c r="E301" s="111"/>
      <c r="F301" s="153"/>
      <c r="G301" s="102"/>
      <c r="H301" s="101"/>
      <c r="I301" s="102"/>
      <c r="J301" s="102"/>
      <c r="K301" s="102"/>
      <c r="L301" s="101"/>
      <c r="M301" s="101"/>
      <c r="N301" s="102"/>
      <c r="O301" s="102"/>
      <c r="P301" s="102"/>
      <c r="Q301" s="102"/>
      <c r="R301" s="102"/>
      <c r="S301" s="102"/>
      <c r="T301" s="102"/>
      <c r="U301" s="102"/>
      <c r="V301" s="102"/>
    </row>
    <row r="302" spans="2:22" ht="15.75" customHeight="1">
      <c r="B302" s="101"/>
      <c r="D302" s="111"/>
      <c r="E302" s="111"/>
      <c r="F302" s="153"/>
      <c r="G302" s="102"/>
      <c r="H302" s="101"/>
      <c r="I302" s="102"/>
      <c r="J302" s="102"/>
      <c r="K302" s="102"/>
      <c r="L302" s="101"/>
      <c r="M302" s="101"/>
      <c r="N302" s="102"/>
      <c r="O302" s="102"/>
      <c r="P302" s="102"/>
      <c r="Q302" s="102"/>
      <c r="R302" s="102"/>
      <c r="S302" s="102"/>
      <c r="T302" s="102"/>
      <c r="U302" s="102"/>
      <c r="V302" s="102"/>
    </row>
    <row r="303" spans="2:22" ht="15.75" customHeight="1">
      <c r="B303" s="101"/>
      <c r="D303" s="111"/>
      <c r="E303" s="111"/>
      <c r="F303" s="153"/>
      <c r="G303" s="102"/>
      <c r="H303" s="101"/>
      <c r="I303" s="102"/>
      <c r="J303" s="102"/>
      <c r="K303" s="102"/>
      <c r="L303" s="101"/>
      <c r="M303" s="101"/>
      <c r="N303" s="102"/>
      <c r="O303" s="102"/>
      <c r="P303" s="102"/>
      <c r="Q303" s="102"/>
      <c r="R303" s="102"/>
      <c r="S303" s="102"/>
      <c r="T303" s="102"/>
      <c r="U303" s="102"/>
      <c r="V303" s="102"/>
    </row>
    <row r="304" spans="2:22" ht="15.75" customHeight="1">
      <c r="B304" s="101"/>
      <c r="D304" s="111"/>
      <c r="E304" s="111"/>
      <c r="F304" s="153"/>
      <c r="G304" s="102"/>
      <c r="H304" s="101"/>
      <c r="I304" s="102"/>
      <c r="J304" s="102"/>
      <c r="K304" s="102"/>
      <c r="L304" s="101"/>
      <c r="M304" s="101"/>
      <c r="N304" s="102"/>
      <c r="O304" s="102"/>
      <c r="P304" s="102"/>
      <c r="Q304" s="102"/>
      <c r="R304" s="102"/>
      <c r="S304" s="102"/>
      <c r="T304" s="102"/>
      <c r="U304" s="102"/>
      <c r="V304" s="102"/>
    </row>
    <row r="305" spans="2:22" ht="15.75" customHeight="1">
      <c r="B305" s="101"/>
      <c r="D305" s="111"/>
      <c r="E305" s="111"/>
      <c r="F305" s="153"/>
      <c r="G305" s="102"/>
      <c r="H305" s="101"/>
      <c r="I305" s="102"/>
      <c r="J305" s="102"/>
      <c r="K305" s="102"/>
      <c r="L305" s="101"/>
      <c r="M305" s="101"/>
      <c r="N305" s="102"/>
      <c r="O305" s="102"/>
      <c r="P305" s="102"/>
      <c r="Q305" s="102"/>
      <c r="R305" s="102"/>
      <c r="S305" s="102"/>
      <c r="T305" s="102"/>
      <c r="U305" s="102"/>
      <c r="V305" s="102"/>
    </row>
    <row r="306" spans="2:22" ht="15.75" customHeight="1">
      <c r="B306" s="101"/>
      <c r="D306" s="111"/>
      <c r="E306" s="111"/>
      <c r="F306" s="153"/>
      <c r="G306" s="102"/>
      <c r="H306" s="101"/>
      <c r="I306" s="102"/>
      <c r="J306" s="102"/>
      <c r="K306" s="102"/>
      <c r="L306" s="101"/>
      <c r="M306" s="101"/>
      <c r="N306" s="102"/>
      <c r="O306" s="102"/>
      <c r="P306" s="102"/>
      <c r="Q306" s="102"/>
      <c r="R306" s="102"/>
      <c r="S306" s="102"/>
      <c r="T306" s="102"/>
      <c r="U306" s="102"/>
      <c r="V306" s="102"/>
    </row>
    <row r="307" spans="2:22" ht="15.75" customHeight="1">
      <c r="B307" s="101"/>
      <c r="D307" s="111"/>
      <c r="E307" s="111"/>
      <c r="F307" s="153"/>
      <c r="G307" s="102"/>
      <c r="H307" s="101"/>
      <c r="I307" s="102"/>
      <c r="J307" s="102"/>
      <c r="K307" s="102"/>
      <c r="L307" s="101"/>
      <c r="M307" s="101"/>
      <c r="N307" s="102"/>
      <c r="O307" s="102"/>
      <c r="P307" s="102"/>
      <c r="Q307" s="102"/>
      <c r="R307" s="102"/>
      <c r="S307" s="102"/>
      <c r="T307" s="102"/>
      <c r="U307" s="102"/>
      <c r="V307" s="102"/>
    </row>
    <row r="308" spans="2:22" ht="15.75" customHeight="1">
      <c r="B308" s="101"/>
      <c r="D308" s="111"/>
      <c r="E308" s="111"/>
      <c r="F308" s="153"/>
      <c r="G308" s="102"/>
      <c r="H308" s="101"/>
      <c r="I308" s="102"/>
      <c r="J308" s="102"/>
      <c r="K308" s="102"/>
      <c r="L308" s="101"/>
      <c r="M308" s="101"/>
      <c r="N308" s="102"/>
      <c r="O308" s="102"/>
      <c r="P308" s="102"/>
      <c r="Q308" s="102"/>
      <c r="R308" s="102"/>
      <c r="S308" s="102"/>
      <c r="T308" s="102"/>
      <c r="U308" s="102"/>
      <c r="V308" s="102"/>
    </row>
    <row r="309" spans="2:22" ht="15.75" customHeight="1">
      <c r="B309" s="101"/>
      <c r="D309" s="111"/>
      <c r="E309" s="111"/>
      <c r="F309" s="153"/>
      <c r="G309" s="102"/>
      <c r="H309" s="101"/>
      <c r="I309" s="102"/>
      <c r="J309" s="102"/>
      <c r="K309" s="102"/>
      <c r="L309" s="101"/>
      <c r="M309" s="101"/>
      <c r="N309" s="102"/>
      <c r="O309" s="102"/>
      <c r="P309" s="102"/>
      <c r="Q309" s="102"/>
      <c r="R309" s="102"/>
      <c r="S309" s="102"/>
      <c r="T309" s="102"/>
      <c r="U309" s="102"/>
      <c r="V309" s="102"/>
    </row>
    <row r="310" spans="2:22" ht="15.75" customHeight="1">
      <c r="B310" s="101"/>
      <c r="D310" s="111"/>
      <c r="E310" s="111"/>
      <c r="F310" s="153"/>
      <c r="G310" s="102"/>
      <c r="H310" s="101"/>
      <c r="I310" s="102"/>
      <c r="J310" s="102"/>
      <c r="K310" s="102"/>
      <c r="L310" s="101"/>
      <c r="M310" s="101"/>
      <c r="N310" s="102"/>
      <c r="O310" s="102"/>
      <c r="P310" s="102"/>
      <c r="Q310" s="102"/>
      <c r="R310" s="102"/>
      <c r="S310" s="102"/>
      <c r="T310" s="102"/>
      <c r="U310" s="102"/>
      <c r="V310" s="102"/>
    </row>
    <row r="311" spans="2:22" ht="15.75" customHeight="1">
      <c r="B311" s="101"/>
      <c r="D311" s="111"/>
      <c r="E311" s="111"/>
      <c r="F311" s="153"/>
      <c r="G311" s="102"/>
      <c r="H311" s="101"/>
      <c r="I311" s="102"/>
      <c r="J311" s="102"/>
      <c r="K311" s="102"/>
      <c r="L311" s="101"/>
      <c r="M311" s="101"/>
      <c r="N311" s="102"/>
      <c r="O311" s="102"/>
      <c r="P311" s="102"/>
      <c r="Q311" s="102"/>
      <c r="R311" s="102"/>
      <c r="S311" s="102"/>
      <c r="T311" s="102"/>
      <c r="U311" s="102"/>
      <c r="V311" s="102"/>
    </row>
    <row r="312" spans="2:22" ht="15.75" customHeight="1">
      <c r="B312" s="101"/>
      <c r="D312" s="111"/>
      <c r="E312" s="111"/>
      <c r="F312" s="153"/>
      <c r="G312" s="102"/>
      <c r="H312" s="101"/>
      <c r="I312" s="102"/>
      <c r="J312" s="102"/>
      <c r="K312" s="102"/>
      <c r="L312" s="101"/>
      <c r="M312" s="101"/>
      <c r="N312" s="102"/>
      <c r="O312" s="102"/>
      <c r="P312" s="102"/>
      <c r="Q312" s="102"/>
      <c r="R312" s="102"/>
      <c r="S312" s="102"/>
      <c r="T312" s="102"/>
      <c r="U312" s="102"/>
      <c r="V312" s="102"/>
    </row>
    <row r="313" spans="2:22" ht="15.75" customHeight="1">
      <c r="B313" s="101"/>
      <c r="D313" s="111"/>
      <c r="E313" s="111"/>
      <c r="F313" s="153"/>
      <c r="G313" s="102"/>
      <c r="H313" s="101"/>
      <c r="I313" s="102"/>
      <c r="J313" s="102"/>
      <c r="K313" s="102"/>
      <c r="L313" s="101"/>
      <c r="M313" s="101"/>
      <c r="N313" s="102"/>
      <c r="O313" s="102"/>
      <c r="P313" s="102"/>
      <c r="Q313" s="102"/>
      <c r="R313" s="102"/>
      <c r="S313" s="102"/>
      <c r="T313" s="102"/>
      <c r="U313" s="102"/>
      <c r="V313" s="102"/>
    </row>
    <row r="314" spans="2:22" ht="15.75" customHeight="1">
      <c r="B314" s="101"/>
      <c r="D314" s="111"/>
      <c r="E314" s="111"/>
      <c r="F314" s="153"/>
      <c r="G314" s="102"/>
      <c r="H314" s="101"/>
      <c r="I314" s="102"/>
      <c r="J314" s="102"/>
      <c r="K314" s="102"/>
      <c r="L314" s="101"/>
      <c r="M314" s="101"/>
      <c r="N314" s="102"/>
      <c r="O314" s="102"/>
      <c r="P314" s="102"/>
      <c r="Q314" s="102"/>
      <c r="R314" s="102"/>
      <c r="S314" s="102"/>
      <c r="T314" s="102"/>
      <c r="U314" s="102"/>
      <c r="V314" s="102"/>
    </row>
    <row r="315" spans="2:22" ht="15.75" customHeight="1">
      <c r="B315" s="101"/>
      <c r="D315" s="111"/>
      <c r="E315" s="111"/>
      <c r="F315" s="153"/>
      <c r="G315" s="102"/>
      <c r="H315" s="101"/>
      <c r="I315" s="102"/>
      <c r="J315" s="102"/>
      <c r="K315" s="102"/>
      <c r="L315" s="101"/>
      <c r="M315" s="101"/>
      <c r="N315" s="102"/>
      <c r="O315" s="102"/>
      <c r="P315" s="102"/>
      <c r="Q315" s="102"/>
      <c r="R315" s="102"/>
      <c r="S315" s="102"/>
      <c r="T315" s="102"/>
      <c r="U315" s="102"/>
      <c r="V315" s="102"/>
    </row>
    <row r="316" spans="2:22" ht="15.75" customHeight="1">
      <c r="B316" s="101"/>
      <c r="D316" s="111"/>
      <c r="E316" s="111"/>
      <c r="F316" s="153"/>
      <c r="G316" s="102"/>
      <c r="H316" s="101"/>
      <c r="I316" s="102"/>
      <c r="J316" s="102"/>
      <c r="K316" s="102"/>
      <c r="L316" s="101"/>
      <c r="M316" s="101"/>
      <c r="N316" s="102"/>
      <c r="O316" s="102"/>
      <c r="P316" s="102"/>
      <c r="Q316" s="102"/>
      <c r="R316" s="102"/>
      <c r="S316" s="102"/>
      <c r="T316" s="102"/>
      <c r="U316" s="102"/>
      <c r="V316" s="102"/>
    </row>
    <row r="317" spans="2:22" ht="15.75" customHeight="1">
      <c r="B317" s="101"/>
      <c r="D317" s="111"/>
      <c r="E317" s="111"/>
      <c r="F317" s="153"/>
      <c r="G317" s="102"/>
      <c r="H317" s="101"/>
      <c r="I317" s="102"/>
      <c r="J317" s="102"/>
      <c r="K317" s="102"/>
      <c r="L317" s="101"/>
      <c r="M317" s="101"/>
      <c r="N317" s="102"/>
      <c r="O317" s="102"/>
      <c r="P317" s="102"/>
      <c r="Q317" s="102"/>
      <c r="R317" s="102"/>
      <c r="S317" s="102"/>
      <c r="T317" s="102"/>
      <c r="U317" s="102"/>
      <c r="V317" s="102"/>
    </row>
    <row r="318" spans="2:22" ht="15.75" customHeight="1">
      <c r="B318" s="101"/>
      <c r="D318" s="111"/>
      <c r="E318" s="111"/>
      <c r="F318" s="153"/>
      <c r="G318" s="102"/>
      <c r="H318" s="101"/>
      <c r="I318" s="102"/>
      <c r="J318" s="102"/>
      <c r="K318" s="102"/>
      <c r="L318" s="101"/>
      <c r="M318" s="101"/>
      <c r="N318" s="102"/>
      <c r="O318" s="102"/>
      <c r="P318" s="102"/>
      <c r="Q318" s="102"/>
      <c r="R318" s="102"/>
      <c r="S318" s="102"/>
      <c r="T318" s="102"/>
      <c r="U318" s="102"/>
      <c r="V318" s="102"/>
    </row>
    <row r="319" spans="2:22" ht="15.75" customHeight="1">
      <c r="B319" s="101"/>
      <c r="D319" s="111"/>
      <c r="E319" s="111"/>
      <c r="F319" s="153"/>
      <c r="G319" s="102"/>
      <c r="H319" s="101"/>
      <c r="I319" s="102"/>
      <c r="J319" s="102"/>
      <c r="K319" s="102"/>
      <c r="L319" s="101"/>
      <c r="M319" s="101"/>
      <c r="N319" s="102"/>
      <c r="O319" s="102"/>
      <c r="P319" s="102"/>
      <c r="Q319" s="102"/>
      <c r="R319" s="102"/>
      <c r="S319" s="102"/>
      <c r="T319" s="102"/>
      <c r="U319" s="102"/>
      <c r="V319" s="102"/>
    </row>
    <row r="320" spans="2:22" ht="15.75" customHeight="1">
      <c r="B320" s="101"/>
      <c r="D320" s="111"/>
      <c r="E320" s="111"/>
      <c r="F320" s="153"/>
      <c r="G320" s="102"/>
      <c r="H320" s="101"/>
      <c r="I320" s="102"/>
      <c r="J320" s="102"/>
      <c r="K320" s="102"/>
      <c r="L320" s="101"/>
      <c r="M320" s="101"/>
      <c r="N320" s="102"/>
      <c r="O320" s="102"/>
      <c r="P320" s="102"/>
      <c r="Q320" s="102"/>
      <c r="R320" s="102"/>
      <c r="S320" s="102"/>
      <c r="T320" s="102"/>
      <c r="U320" s="102"/>
      <c r="V320" s="102"/>
    </row>
    <row r="321" spans="2:22" ht="15.75" customHeight="1">
      <c r="B321" s="101"/>
      <c r="D321" s="111"/>
      <c r="E321" s="111"/>
      <c r="F321" s="153"/>
      <c r="G321" s="102"/>
      <c r="H321" s="101"/>
      <c r="I321" s="102"/>
      <c r="J321" s="102"/>
      <c r="K321" s="102"/>
      <c r="L321" s="101"/>
      <c r="M321" s="101"/>
      <c r="N321" s="102"/>
      <c r="O321" s="102"/>
      <c r="P321" s="102"/>
      <c r="Q321" s="102"/>
      <c r="R321" s="102"/>
      <c r="S321" s="102"/>
      <c r="T321" s="102"/>
      <c r="U321" s="102"/>
      <c r="V321" s="102"/>
    </row>
    <row r="322" spans="2:22" ht="15.75" customHeight="1">
      <c r="B322" s="101"/>
      <c r="D322" s="111"/>
      <c r="E322" s="111"/>
      <c r="F322" s="153"/>
      <c r="G322" s="102"/>
      <c r="H322" s="101"/>
      <c r="I322" s="102"/>
      <c r="J322" s="102"/>
      <c r="K322" s="102"/>
      <c r="L322" s="101"/>
      <c r="M322" s="101"/>
      <c r="N322" s="102"/>
      <c r="O322" s="102"/>
      <c r="P322" s="102"/>
      <c r="Q322" s="102"/>
      <c r="R322" s="102"/>
      <c r="S322" s="102"/>
      <c r="T322" s="102"/>
      <c r="U322" s="102"/>
      <c r="V322" s="102"/>
    </row>
    <row r="323" spans="2:22" ht="15.75" customHeight="1">
      <c r="B323" s="101"/>
      <c r="D323" s="111"/>
      <c r="E323" s="111"/>
      <c r="F323" s="153"/>
      <c r="G323" s="102"/>
      <c r="H323" s="101"/>
      <c r="I323" s="102"/>
      <c r="J323" s="102"/>
      <c r="K323" s="102"/>
      <c r="L323" s="101"/>
      <c r="M323" s="101"/>
      <c r="N323" s="102"/>
      <c r="O323" s="102"/>
      <c r="P323" s="102"/>
      <c r="Q323" s="102"/>
      <c r="R323" s="102"/>
      <c r="S323" s="102"/>
      <c r="T323" s="102"/>
      <c r="U323" s="102"/>
      <c r="V323" s="102"/>
    </row>
    <row r="324" spans="2:22" ht="15.75" customHeight="1">
      <c r="B324" s="101"/>
      <c r="D324" s="111"/>
      <c r="E324" s="111"/>
      <c r="F324" s="153"/>
      <c r="G324" s="102"/>
      <c r="H324" s="101"/>
      <c r="I324" s="102"/>
      <c r="J324" s="102"/>
      <c r="K324" s="102"/>
      <c r="L324" s="101"/>
      <c r="M324" s="101"/>
      <c r="N324" s="102"/>
      <c r="O324" s="102"/>
      <c r="P324" s="102"/>
      <c r="Q324" s="102"/>
      <c r="R324" s="102"/>
      <c r="S324" s="102"/>
      <c r="T324" s="102"/>
      <c r="U324" s="102"/>
      <c r="V324" s="102"/>
    </row>
    <row r="325" spans="2:22" ht="15.75" customHeight="1">
      <c r="B325" s="101"/>
      <c r="D325" s="111"/>
      <c r="E325" s="111"/>
      <c r="F325" s="153"/>
      <c r="G325" s="102"/>
      <c r="H325" s="101"/>
      <c r="I325" s="102"/>
      <c r="J325" s="102"/>
      <c r="K325" s="102"/>
      <c r="L325" s="101"/>
      <c r="M325" s="101"/>
      <c r="N325" s="102"/>
      <c r="O325" s="102"/>
      <c r="P325" s="102"/>
      <c r="Q325" s="102"/>
      <c r="R325" s="102"/>
      <c r="S325" s="102"/>
      <c r="T325" s="102"/>
      <c r="U325" s="102"/>
      <c r="V325" s="102"/>
    </row>
    <row r="326" spans="2:22" ht="15.75" customHeight="1">
      <c r="B326" s="101"/>
      <c r="D326" s="111"/>
      <c r="E326" s="111"/>
      <c r="F326" s="153"/>
      <c r="G326" s="102"/>
      <c r="H326" s="101"/>
      <c r="I326" s="102"/>
      <c r="J326" s="102"/>
      <c r="K326" s="102"/>
      <c r="L326" s="101"/>
      <c r="M326" s="101"/>
      <c r="N326" s="102"/>
      <c r="O326" s="102"/>
      <c r="P326" s="102"/>
      <c r="Q326" s="102"/>
      <c r="R326" s="102"/>
      <c r="S326" s="102"/>
      <c r="T326" s="102"/>
      <c r="U326" s="102"/>
      <c r="V326" s="102"/>
    </row>
    <row r="327" spans="2:22" ht="15.75" customHeight="1">
      <c r="B327" s="101"/>
      <c r="D327" s="111"/>
      <c r="E327" s="111"/>
      <c r="F327" s="153"/>
      <c r="G327" s="102"/>
      <c r="H327" s="101"/>
      <c r="I327" s="102"/>
      <c r="J327" s="102"/>
      <c r="K327" s="102"/>
      <c r="L327" s="101"/>
      <c r="M327" s="101"/>
      <c r="N327" s="102"/>
      <c r="O327" s="102"/>
      <c r="P327" s="102"/>
      <c r="Q327" s="102"/>
      <c r="R327" s="102"/>
      <c r="S327" s="102"/>
      <c r="T327" s="102"/>
      <c r="U327" s="102"/>
      <c r="V327" s="102"/>
    </row>
    <row r="328" spans="2:22" ht="15.75" customHeight="1">
      <c r="B328" s="101"/>
      <c r="D328" s="111"/>
      <c r="E328" s="111"/>
      <c r="F328" s="153"/>
      <c r="G328" s="102"/>
      <c r="H328" s="101"/>
      <c r="I328" s="102"/>
      <c r="J328" s="102"/>
      <c r="K328" s="102"/>
      <c r="L328" s="101"/>
      <c r="M328" s="101"/>
      <c r="N328" s="102"/>
      <c r="O328" s="102"/>
      <c r="P328" s="102"/>
      <c r="Q328" s="102"/>
      <c r="R328" s="102"/>
      <c r="S328" s="102"/>
      <c r="T328" s="102"/>
      <c r="U328" s="102"/>
      <c r="V328" s="102"/>
    </row>
    <row r="329" spans="2:22" ht="15.75" customHeight="1">
      <c r="B329" s="101"/>
      <c r="D329" s="111"/>
      <c r="E329" s="111"/>
      <c r="F329" s="153"/>
      <c r="G329" s="102"/>
      <c r="H329" s="101"/>
      <c r="I329" s="102"/>
      <c r="J329" s="102"/>
      <c r="K329" s="102"/>
      <c r="L329" s="101"/>
      <c r="M329" s="101"/>
      <c r="N329" s="102"/>
      <c r="O329" s="102"/>
      <c r="P329" s="102"/>
      <c r="Q329" s="102"/>
      <c r="R329" s="102"/>
      <c r="S329" s="102"/>
      <c r="T329" s="102"/>
      <c r="U329" s="102"/>
      <c r="V329" s="102"/>
    </row>
    <row r="330" spans="2:22" ht="15.75" customHeight="1">
      <c r="B330" s="101"/>
      <c r="D330" s="111"/>
      <c r="E330" s="111"/>
      <c r="F330" s="153"/>
      <c r="G330" s="102"/>
      <c r="H330" s="101"/>
      <c r="I330" s="102"/>
      <c r="J330" s="102"/>
      <c r="K330" s="102"/>
      <c r="L330" s="101"/>
      <c r="M330" s="101"/>
      <c r="N330" s="102"/>
      <c r="O330" s="102"/>
      <c r="P330" s="102"/>
      <c r="Q330" s="102"/>
      <c r="R330" s="102"/>
      <c r="S330" s="102"/>
      <c r="T330" s="102"/>
      <c r="U330" s="102"/>
      <c r="V330" s="102"/>
    </row>
    <row r="331" spans="2:22" ht="15.75" customHeight="1">
      <c r="B331" s="101"/>
      <c r="D331" s="111"/>
      <c r="E331" s="111"/>
      <c r="F331" s="153"/>
      <c r="G331" s="102"/>
      <c r="H331" s="101"/>
      <c r="I331" s="102"/>
      <c r="J331" s="102"/>
      <c r="K331" s="102"/>
      <c r="L331" s="101"/>
      <c r="M331" s="101"/>
      <c r="N331" s="102"/>
      <c r="O331" s="102"/>
      <c r="P331" s="102"/>
      <c r="Q331" s="102"/>
      <c r="R331" s="102"/>
      <c r="S331" s="102"/>
      <c r="T331" s="102"/>
      <c r="U331" s="102"/>
      <c r="V331" s="102"/>
    </row>
    <row r="332" spans="2:22" ht="15.75" customHeight="1">
      <c r="B332" s="101"/>
      <c r="D332" s="111"/>
      <c r="E332" s="111"/>
      <c r="F332" s="153"/>
      <c r="G332" s="102"/>
      <c r="H332" s="101"/>
      <c r="I332" s="102"/>
      <c r="J332" s="102"/>
      <c r="K332" s="102"/>
      <c r="L332" s="101"/>
      <c r="M332" s="101"/>
      <c r="N332" s="102"/>
      <c r="O332" s="102"/>
      <c r="P332" s="102"/>
      <c r="Q332" s="102"/>
      <c r="R332" s="102"/>
      <c r="S332" s="102"/>
      <c r="T332" s="102"/>
      <c r="U332" s="102"/>
      <c r="V332" s="102"/>
    </row>
    <row r="333" spans="2:22" ht="15.75" customHeight="1">
      <c r="B333" s="101"/>
      <c r="D333" s="111"/>
      <c r="E333" s="111"/>
      <c r="F333" s="153"/>
      <c r="G333" s="102"/>
      <c r="H333" s="101"/>
      <c r="I333" s="102"/>
      <c r="J333" s="102"/>
      <c r="K333" s="102"/>
      <c r="L333" s="101"/>
      <c r="M333" s="101"/>
      <c r="N333" s="102"/>
      <c r="O333" s="102"/>
      <c r="P333" s="102"/>
      <c r="Q333" s="102"/>
      <c r="R333" s="102"/>
      <c r="S333" s="102"/>
      <c r="T333" s="102"/>
      <c r="U333" s="102"/>
      <c r="V333" s="102"/>
    </row>
    <row r="334" spans="2:22" ht="15.75" customHeight="1">
      <c r="B334" s="101"/>
      <c r="D334" s="111"/>
      <c r="E334" s="111"/>
      <c r="F334" s="153"/>
      <c r="G334" s="102"/>
      <c r="H334" s="101"/>
      <c r="I334" s="102"/>
      <c r="J334" s="102"/>
      <c r="K334" s="102"/>
      <c r="L334" s="101"/>
      <c r="M334" s="101"/>
      <c r="N334" s="102"/>
      <c r="O334" s="102"/>
      <c r="P334" s="102"/>
      <c r="Q334" s="102"/>
      <c r="R334" s="102"/>
      <c r="S334" s="102"/>
      <c r="T334" s="102"/>
      <c r="U334" s="102"/>
      <c r="V334" s="102"/>
    </row>
    <row r="335" spans="2:22" ht="15.75" customHeight="1">
      <c r="B335" s="101"/>
      <c r="D335" s="111"/>
      <c r="E335" s="111"/>
      <c r="F335" s="153"/>
      <c r="G335" s="102"/>
      <c r="H335" s="101"/>
      <c r="I335" s="102"/>
      <c r="J335" s="102"/>
      <c r="K335" s="102"/>
      <c r="L335" s="101"/>
      <c r="M335" s="101"/>
      <c r="N335" s="102"/>
      <c r="O335" s="102"/>
      <c r="P335" s="102"/>
      <c r="Q335" s="102"/>
      <c r="R335" s="102"/>
      <c r="S335" s="102"/>
      <c r="T335" s="102"/>
      <c r="U335" s="102"/>
      <c r="V335" s="102"/>
    </row>
    <row r="336" spans="2:22" ht="15.75" customHeight="1">
      <c r="B336" s="101"/>
      <c r="D336" s="111"/>
      <c r="E336" s="111"/>
      <c r="F336" s="153"/>
      <c r="G336" s="102"/>
      <c r="H336" s="101"/>
      <c r="I336" s="102"/>
      <c r="J336" s="102"/>
      <c r="K336" s="102"/>
      <c r="L336" s="101"/>
      <c r="M336" s="101"/>
      <c r="N336" s="102"/>
      <c r="O336" s="102"/>
      <c r="P336" s="102"/>
      <c r="Q336" s="102"/>
      <c r="R336" s="102"/>
      <c r="S336" s="102"/>
      <c r="T336" s="102"/>
      <c r="U336" s="102"/>
      <c r="V336" s="102"/>
    </row>
    <row r="337" spans="2:22" ht="15.75" customHeight="1">
      <c r="B337" s="101"/>
      <c r="D337" s="111"/>
      <c r="E337" s="111"/>
      <c r="F337" s="153"/>
      <c r="G337" s="102"/>
      <c r="H337" s="101"/>
      <c r="I337" s="102"/>
      <c r="J337" s="102"/>
      <c r="K337" s="102"/>
      <c r="L337" s="101"/>
      <c r="M337" s="101"/>
      <c r="N337" s="102"/>
      <c r="O337" s="102"/>
      <c r="P337" s="102"/>
      <c r="Q337" s="102"/>
      <c r="R337" s="102"/>
      <c r="S337" s="102"/>
      <c r="T337" s="102"/>
      <c r="U337" s="102"/>
      <c r="V337" s="102"/>
    </row>
    <row r="338" spans="2:22" ht="15.75" customHeight="1">
      <c r="B338" s="101"/>
      <c r="D338" s="111"/>
      <c r="E338" s="111"/>
      <c r="F338" s="153"/>
      <c r="G338" s="102"/>
      <c r="H338" s="101"/>
      <c r="I338" s="102"/>
      <c r="J338" s="102"/>
      <c r="K338" s="102"/>
      <c r="L338" s="101"/>
      <c r="M338" s="101"/>
      <c r="N338" s="102"/>
      <c r="O338" s="102"/>
      <c r="P338" s="102"/>
      <c r="Q338" s="102"/>
      <c r="R338" s="102"/>
      <c r="S338" s="102"/>
      <c r="T338" s="102"/>
      <c r="U338" s="102"/>
      <c r="V338" s="102"/>
    </row>
    <row r="339" spans="2:22" ht="15.75" customHeight="1">
      <c r="B339" s="101"/>
      <c r="D339" s="111"/>
      <c r="E339" s="111"/>
      <c r="F339" s="153"/>
      <c r="G339" s="102"/>
      <c r="H339" s="101"/>
      <c r="I339" s="102"/>
      <c r="J339" s="102"/>
      <c r="K339" s="102"/>
      <c r="L339" s="101"/>
      <c r="M339" s="101"/>
      <c r="N339" s="102"/>
      <c r="O339" s="102"/>
      <c r="P339" s="102"/>
      <c r="Q339" s="102"/>
      <c r="R339" s="102"/>
      <c r="S339" s="102"/>
      <c r="T339" s="102"/>
      <c r="U339" s="102"/>
      <c r="V339" s="102"/>
    </row>
    <row r="340" spans="2:22" ht="15.75" customHeight="1">
      <c r="B340" s="101"/>
      <c r="D340" s="111"/>
      <c r="E340" s="111"/>
      <c r="F340" s="153"/>
      <c r="G340" s="102"/>
      <c r="H340" s="101"/>
      <c r="I340" s="102"/>
      <c r="J340" s="102"/>
      <c r="K340" s="102"/>
      <c r="L340" s="101"/>
      <c r="M340" s="101"/>
      <c r="N340" s="102"/>
      <c r="O340" s="102"/>
      <c r="P340" s="102"/>
      <c r="Q340" s="102"/>
      <c r="R340" s="102"/>
      <c r="S340" s="102"/>
      <c r="T340" s="102"/>
      <c r="U340" s="102"/>
      <c r="V340" s="102"/>
    </row>
    <row r="341" spans="2:22" ht="15.75" customHeight="1">
      <c r="B341" s="101"/>
      <c r="D341" s="111"/>
      <c r="E341" s="111"/>
      <c r="F341" s="153"/>
      <c r="G341" s="102"/>
      <c r="H341" s="101"/>
      <c r="I341" s="102"/>
      <c r="J341" s="102"/>
      <c r="K341" s="102"/>
      <c r="L341" s="101"/>
      <c r="M341" s="101"/>
      <c r="N341" s="102"/>
      <c r="O341" s="102"/>
      <c r="P341" s="102"/>
      <c r="Q341" s="102"/>
      <c r="R341" s="102"/>
      <c r="S341" s="102"/>
      <c r="T341" s="102"/>
      <c r="U341" s="102"/>
      <c r="V341" s="102"/>
    </row>
    <row r="342" spans="2:22" ht="15.75" customHeight="1">
      <c r="B342" s="101"/>
      <c r="D342" s="111"/>
      <c r="E342" s="111"/>
      <c r="F342" s="153"/>
      <c r="G342" s="102"/>
      <c r="H342" s="101"/>
      <c r="I342" s="102"/>
      <c r="J342" s="102"/>
      <c r="K342" s="102"/>
      <c r="L342" s="101"/>
      <c r="M342" s="101"/>
      <c r="N342" s="102"/>
      <c r="O342" s="102"/>
      <c r="P342" s="102"/>
      <c r="Q342" s="102"/>
      <c r="R342" s="102"/>
      <c r="S342" s="102"/>
      <c r="T342" s="102"/>
      <c r="U342" s="102"/>
      <c r="V342" s="102"/>
    </row>
    <row r="343" spans="2:22" ht="15.75" customHeight="1">
      <c r="B343" s="101"/>
      <c r="D343" s="111"/>
      <c r="E343" s="111"/>
      <c r="F343" s="153"/>
      <c r="G343" s="102"/>
      <c r="H343" s="101"/>
      <c r="I343" s="102"/>
      <c r="J343" s="102"/>
      <c r="K343" s="102"/>
      <c r="L343" s="101"/>
      <c r="M343" s="101"/>
      <c r="N343" s="102"/>
      <c r="O343" s="102"/>
      <c r="P343" s="102"/>
      <c r="Q343" s="102"/>
      <c r="R343" s="102"/>
      <c r="S343" s="102"/>
      <c r="T343" s="102"/>
      <c r="U343" s="102"/>
      <c r="V343" s="102"/>
    </row>
    <row r="344" spans="2:22" ht="15.75" customHeight="1">
      <c r="B344" s="101"/>
      <c r="D344" s="111"/>
      <c r="E344" s="111"/>
      <c r="F344" s="153"/>
      <c r="G344" s="102"/>
      <c r="H344" s="101"/>
      <c r="I344" s="102"/>
      <c r="J344" s="102"/>
      <c r="K344" s="102"/>
      <c r="L344" s="101"/>
      <c r="M344" s="101"/>
      <c r="N344" s="102"/>
      <c r="O344" s="102"/>
      <c r="P344" s="102"/>
      <c r="Q344" s="102"/>
      <c r="R344" s="102"/>
      <c r="S344" s="102"/>
      <c r="T344" s="102"/>
      <c r="U344" s="102"/>
      <c r="V344" s="102"/>
    </row>
    <row r="345" spans="2:22" ht="15.75" customHeight="1">
      <c r="B345" s="101"/>
      <c r="D345" s="111"/>
      <c r="E345" s="111"/>
      <c r="F345" s="153"/>
      <c r="G345" s="102"/>
      <c r="H345" s="101"/>
      <c r="I345" s="102"/>
      <c r="J345" s="102"/>
      <c r="K345" s="102"/>
      <c r="L345" s="101"/>
      <c r="M345" s="101"/>
      <c r="N345" s="102"/>
      <c r="O345" s="102"/>
      <c r="P345" s="102"/>
      <c r="Q345" s="102"/>
      <c r="R345" s="102"/>
      <c r="S345" s="102"/>
      <c r="T345" s="102"/>
      <c r="U345" s="102"/>
      <c r="V345" s="102"/>
    </row>
    <row r="346" spans="2:22" ht="15.75" customHeight="1">
      <c r="B346" s="101"/>
      <c r="D346" s="111"/>
      <c r="E346" s="111"/>
      <c r="F346" s="153"/>
      <c r="G346" s="102"/>
      <c r="H346" s="101"/>
      <c r="I346" s="102"/>
      <c r="J346" s="102"/>
      <c r="K346" s="102"/>
      <c r="L346" s="101"/>
      <c r="M346" s="101"/>
      <c r="N346" s="102"/>
      <c r="O346" s="102"/>
      <c r="P346" s="102"/>
      <c r="Q346" s="102"/>
      <c r="R346" s="102"/>
      <c r="S346" s="102"/>
      <c r="T346" s="102"/>
      <c r="U346" s="102"/>
      <c r="V346" s="102"/>
    </row>
    <row r="347" spans="2:22" ht="15.75" customHeight="1">
      <c r="B347" s="101"/>
      <c r="D347" s="111"/>
      <c r="E347" s="111"/>
      <c r="F347" s="153"/>
      <c r="G347" s="102"/>
      <c r="H347" s="101"/>
      <c r="I347" s="102"/>
      <c r="J347" s="102"/>
      <c r="K347" s="102"/>
      <c r="L347" s="101"/>
      <c r="M347" s="101"/>
      <c r="N347" s="102"/>
      <c r="O347" s="102"/>
      <c r="P347" s="102"/>
      <c r="Q347" s="102"/>
      <c r="R347" s="102"/>
      <c r="S347" s="102"/>
      <c r="T347" s="102"/>
      <c r="U347" s="102"/>
      <c r="V347" s="102"/>
    </row>
    <row r="348" spans="2:22" ht="15.75" customHeight="1">
      <c r="B348" s="101"/>
      <c r="D348" s="111"/>
      <c r="E348" s="111"/>
      <c r="F348" s="153"/>
      <c r="G348" s="102"/>
      <c r="H348" s="101"/>
      <c r="I348" s="102"/>
      <c r="J348" s="102"/>
      <c r="K348" s="102"/>
      <c r="L348" s="101"/>
      <c r="M348" s="101"/>
      <c r="N348" s="102"/>
      <c r="O348" s="102"/>
      <c r="P348" s="102"/>
      <c r="Q348" s="102"/>
      <c r="R348" s="102"/>
      <c r="S348" s="102"/>
      <c r="T348" s="102"/>
      <c r="U348" s="102"/>
      <c r="V348" s="102"/>
    </row>
    <row r="349" spans="2:22" ht="15.75" customHeight="1">
      <c r="B349" s="101"/>
      <c r="D349" s="111"/>
      <c r="E349" s="111"/>
      <c r="F349" s="153"/>
      <c r="G349" s="102"/>
      <c r="H349" s="101"/>
      <c r="I349" s="102"/>
      <c r="J349" s="102"/>
      <c r="K349" s="102"/>
      <c r="L349" s="101"/>
      <c r="M349" s="101"/>
      <c r="N349" s="102"/>
      <c r="O349" s="102"/>
      <c r="P349" s="102"/>
      <c r="Q349" s="102"/>
      <c r="R349" s="102"/>
      <c r="S349" s="102"/>
      <c r="T349" s="102"/>
      <c r="U349" s="102"/>
      <c r="V349" s="102"/>
    </row>
    <row r="350" spans="2:22" ht="15.75" customHeight="1">
      <c r="B350" s="101"/>
      <c r="D350" s="111"/>
      <c r="E350" s="111"/>
      <c r="F350" s="153"/>
      <c r="G350" s="102"/>
      <c r="H350" s="101"/>
      <c r="I350" s="102"/>
      <c r="J350" s="102"/>
      <c r="K350" s="102"/>
      <c r="L350" s="101"/>
      <c r="M350" s="101"/>
      <c r="N350" s="102"/>
      <c r="O350" s="102"/>
      <c r="P350" s="102"/>
      <c r="Q350" s="102"/>
      <c r="R350" s="102"/>
      <c r="S350" s="102"/>
      <c r="T350" s="102"/>
      <c r="U350" s="102"/>
      <c r="V350" s="102"/>
    </row>
    <row r="351" spans="2:22" ht="15.75" customHeight="1">
      <c r="B351" s="101"/>
      <c r="D351" s="111"/>
      <c r="E351" s="111"/>
      <c r="F351" s="153"/>
      <c r="G351" s="102"/>
      <c r="H351" s="101"/>
      <c r="I351" s="102"/>
      <c r="J351" s="102"/>
      <c r="K351" s="102"/>
      <c r="L351" s="101"/>
      <c r="M351" s="101"/>
      <c r="N351" s="102"/>
      <c r="O351" s="102"/>
      <c r="P351" s="102"/>
      <c r="Q351" s="102"/>
      <c r="R351" s="102"/>
      <c r="S351" s="102"/>
      <c r="T351" s="102"/>
      <c r="U351" s="102"/>
      <c r="V351" s="102"/>
    </row>
    <row r="352" spans="2:22" ht="15.75" customHeight="1">
      <c r="B352" s="101"/>
      <c r="D352" s="111"/>
      <c r="E352" s="111"/>
      <c r="F352" s="153"/>
      <c r="G352" s="102"/>
      <c r="H352" s="101"/>
      <c r="I352" s="102"/>
      <c r="J352" s="102"/>
      <c r="K352" s="102"/>
      <c r="L352" s="101"/>
      <c r="M352" s="101"/>
      <c r="N352" s="102"/>
      <c r="O352" s="102"/>
      <c r="P352" s="102"/>
      <c r="Q352" s="102"/>
      <c r="R352" s="102"/>
      <c r="S352" s="102"/>
      <c r="T352" s="102"/>
      <c r="U352" s="102"/>
      <c r="V352" s="102"/>
    </row>
    <row r="353" spans="2:22" ht="15.75" customHeight="1">
      <c r="B353" s="101"/>
      <c r="D353" s="111"/>
      <c r="E353" s="111"/>
      <c r="F353" s="153"/>
      <c r="G353" s="102"/>
      <c r="H353" s="101"/>
      <c r="I353" s="102"/>
      <c r="J353" s="102"/>
      <c r="K353" s="102"/>
      <c r="L353" s="101"/>
      <c r="M353" s="101"/>
      <c r="N353" s="102"/>
      <c r="O353" s="102"/>
      <c r="P353" s="102"/>
      <c r="Q353" s="102"/>
      <c r="R353" s="102"/>
      <c r="S353" s="102"/>
      <c r="T353" s="102"/>
      <c r="U353" s="102"/>
      <c r="V353" s="102"/>
    </row>
    <row r="354" spans="2:22" ht="15.75" customHeight="1">
      <c r="B354" s="101"/>
      <c r="D354" s="111"/>
      <c r="E354" s="111"/>
      <c r="F354" s="153"/>
      <c r="G354" s="102"/>
      <c r="H354" s="101"/>
      <c r="I354" s="102"/>
      <c r="J354" s="102"/>
      <c r="K354" s="102"/>
      <c r="L354" s="101"/>
      <c r="M354" s="101"/>
      <c r="N354" s="102"/>
      <c r="O354" s="102"/>
      <c r="P354" s="102"/>
      <c r="Q354" s="102"/>
      <c r="R354" s="102"/>
      <c r="S354" s="102"/>
      <c r="T354" s="102"/>
      <c r="U354" s="102"/>
      <c r="V354" s="102"/>
    </row>
    <row r="355" spans="2:22" ht="15.75" customHeight="1">
      <c r="B355" s="101"/>
      <c r="D355" s="111"/>
      <c r="E355" s="111"/>
      <c r="F355" s="153"/>
      <c r="G355" s="102"/>
      <c r="H355" s="101"/>
      <c r="I355" s="102"/>
      <c r="J355" s="102"/>
      <c r="K355" s="102"/>
      <c r="L355" s="101"/>
      <c r="M355" s="101"/>
      <c r="N355" s="102"/>
      <c r="O355" s="102"/>
      <c r="P355" s="102"/>
      <c r="Q355" s="102"/>
      <c r="R355" s="102"/>
      <c r="S355" s="102"/>
      <c r="T355" s="102"/>
      <c r="U355" s="102"/>
      <c r="V355" s="102"/>
    </row>
    <row r="356" spans="2:22" ht="15.75" customHeight="1">
      <c r="B356" s="101"/>
      <c r="D356" s="111"/>
      <c r="E356" s="111"/>
      <c r="F356" s="153"/>
      <c r="G356" s="102"/>
      <c r="H356" s="101"/>
      <c r="I356" s="102"/>
      <c r="J356" s="102"/>
      <c r="K356" s="102"/>
      <c r="L356" s="101"/>
      <c r="M356" s="101"/>
      <c r="N356" s="102"/>
      <c r="O356" s="102"/>
      <c r="P356" s="102"/>
      <c r="Q356" s="102"/>
      <c r="R356" s="102"/>
      <c r="S356" s="102"/>
      <c r="T356" s="102"/>
      <c r="U356" s="102"/>
      <c r="V356" s="102"/>
    </row>
    <row r="357" spans="2:22" ht="15.75" customHeight="1">
      <c r="B357" s="101"/>
      <c r="D357" s="111"/>
      <c r="E357" s="111"/>
      <c r="F357" s="153"/>
      <c r="G357" s="102"/>
      <c r="H357" s="101"/>
      <c r="I357" s="102"/>
      <c r="J357" s="102"/>
      <c r="K357" s="102"/>
      <c r="L357" s="101"/>
      <c r="M357" s="101"/>
      <c r="N357" s="102"/>
      <c r="O357" s="102"/>
      <c r="P357" s="102"/>
      <c r="Q357" s="102"/>
      <c r="R357" s="102"/>
      <c r="S357" s="102"/>
      <c r="T357" s="102"/>
      <c r="U357" s="102"/>
      <c r="V357" s="102"/>
    </row>
    <row r="358" spans="2:22" ht="15.75" customHeight="1">
      <c r="B358" s="101"/>
      <c r="D358" s="111"/>
      <c r="E358" s="111"/>
      <c r="F358" s="153"/>
      <c r="G358" s="102"/>
      <c r="H358" s="101"/>
      <c r="I358" s="102"/>
      <c r="J358" s="102"/>
      <c r="K358" s="102"/>
      <c r="L358" s="101"/>
      <c r="M358" s="101"/>
      <c r="N358" s="102"/>
      <c r="O358" s="102"/>
      <c r="P358" s="102"/>
      <c r="Q358" s="102"/>
      <c r="R358" s="102"/>
      <c r="S358" s="102"/>
      <c r="T358" s="102"/>
      <c r="U358" s="102"/>
      <c r="V358" s="102"/>
    </row>
    <row r="359" spans="2:22" ht="15.75" customHeight="1">
      <c r="B359" s="101"/>
      <c r="D359" s="111"/>
      <c r="E359" s="111"/>
      <c r="F359" s="153"/>
      <c r="G359" s="102"/>
      <c r="H359" s="101"/>
      <c r="I359" s="102"/>
      <c r="J359" s="102"/>
      <c r="K359" s="102"/>
      <c r="L359" s="101"/>
      <c r="M359" s="101"/>
      <c r="N359" s="102"/>
      <c r="O359" s="102"/>
      <c r="P359" s="102"/>
      <c r="Q359" s="102"/>
      <c r="R359" s="102"/>
      <c r="S359" s="102"/>
      <c r="T359" s="102"/>
      <c r="U359" s="102"/>
      <c r="V359" s="102"/>
    </row>
    <row r="360" spans="2:22" ht="15.75" customHeight="1">
      <c r="B360" s="101"/>
      <c r="D360" s="111"/>
      <c r="E360" s="111"/>
      <c r="F360" s="153"/>
      <c r="G360" s="102"/>
      <c r="H360" s="101"/>
      <c r="I360" s="102"/>
      <c r="J360" s="102"/>
      <c r="K360" s="102"/>
      <c r="L360" s="101"/>
      <c r="M360" s="101"/>
      <c r="N360" s="102"/>
      <c r="O360" s="102"/>
      <c r="P360" s="102"/>
      <c r="Q360" s="102"/>
      <c r="R360" s="102"/>
      <c r="S360" s="102"/>
      <c r="T360" s="102"/>
      <c r="U360" s="102"/>
      <c r="V360" s="102"/>
    </row>
    <row r="361" spans="2:22" ht="15.75" customHeight="1">
      <c r="B361" s="101"/>
      <c r="D361" s="111"/>
      <c r="E361" s="111"/>
      <c r="F361" s="153"/>
      <c r="G361" s="102"/>
      <c r="H361" s="101"/>
      <c r="I361" s="102"/>
      <c r="J361" s="102"/>
      <c r="K361" s="102"/>
      <c r="L361" s="101"/>
      <c r="M361" s="101"/>
      <c r="N361" s="102"/>
      <c r="O361" s="102"/>
      <c r="P361" s="102"/>
      <c r="Q361" s="102"/>
      <c r="R361" s="102"/>
      <c r="S361" s="102"/>
      <c r="T361" s="102"/>
      <c r="U361" s="102"/>
      <c r="V361" s="102"/>
    </row>
    <row r="362" spans="2:22" ht="15.75" customHeight="1">
      <c r="B362" s="101"/>
      <c r="D362" s="111"/>
      <c r="E362" s="111"/>
      <c r="F362" s="153"/>
      <c r="G362" s="102"/>
      <c r="H362" s="101"/>
      <c r="I362" s="102"/>
      <c r="J362" s="102"/>
      <c r="K362" s="102"/>
      <c r="L362" s="101"/>
      <c r="M362" s="101"/>
      <c r="N362" s="102"/>
      <c r="O362" s="102"/>
      <c r="P362" s="102"/>
      <c r="Q362" s="102"/>
      <c r="R362" s="102"/>
      <c r="S362" s="102"/>
      <c r="T362" s="102"/>
      <c r="U362" s="102"/>
      <c r="V362" s="102"/>
    </row>
    <row r="363" spans="2:22" ht="15.75" customHeight="1">
      <c r="B363" s="101"/>
      <c r="D363" s="111"/>
      <c r="E363" s="111"/>
      <c r="F363" s="153"/>
      <c r="G363" s="102"/>
      <c r="H363" s="101"/>
      <c r="I363" s="102"/>
      <c r="J363" s="102"/>
      <c r="K363" s="102"/>
      <c r="L363" s="101"/>
      <c r="M363" s="101"/>
      <c r="N363" s="102"/>
      <c r="O363" s="102"/>
      <c r="P363" s="102"/>
      <c r="Q363" s="102"/>
      <c r="R363" s="102"/>
      <c r="S363" s="102"/>
      <c r="T363" s="102"/>
      <c r="U363" s="102"/>
      <c r="V363" s="102"/>
    </row>
    <row r="364" spans="2:22" ht="15.75" customHeight="1">
      <c r="B364" s="101"/>
      <c r="D364" s="111"/>
      <c r="E364" s="111"/>
      <c r="F364" s="153"/>
      <c r="G364" s="102"/>
      <c r="H364" s="101"/>
      <c r="I364" s="102"/>
      <c r="J364" s="102"/>
      <c r="K364" s="102"/>
      <c r="L364" s="101"/>
      <c r="M364" s="101"/>
      <c r="N364" s="102"/>
      <c r="O364" s="102"/>
      <c r="P364" s="102"/>
      <c r="Q364" s="102"/>
      <c r="R364" s="102"/>
      <c r="S364" s="102"/>
      <c r="T364" s="102"/>
      <c r="U364" s="102"/>
      <c r="V364" s="102"/>
    </row>
    <row r="365" spans="2:22" ht="15.75" customHeight="1">
      <c r="B365" s="101"/>
      <c r="D365" s="111"/>
      <c r="E365" s="111"/>
      <c r="F365" s="153"/>
      <c r="G365" s="102"/>
      <c r="H365" s="101"/>
      <c r="I365" s="102"/>
      <c r="J365" s="102"/>
      <c r="K365" s="102"/>
      <c r="L365" s="101"/>
      <c r="M365" s="101"/>
      <c r="N365" s="102"/>
      <c r="O365" s="102"/>
      <c r="P365" s="102"/>
      <c r="Q365" s="102"/>
      <c r="R365" s="102"/>
      <c r="S365" s="102"/>
      <c r="T365" s="102"/>
      <c r="U365" s="102"/>
      <c r="V365" s="102"/>
    </row>
    <row r="366" spans="2:22" ht="15.75" customHeight="1">
      <c r="B366" s="101"/>
      <c r="D366" s="111"/>
      <c r="E366" s="111"/>
      <c r="F366" s="153"/>
      <c r="G366" s="102"/>
      <c r="H366" s="101"/>
      <c r="I366" s="102"/>
      <c r="J366" s="102"/>
      <c r="K366" s="102"/>
      <c r="L366" s="101"/>
      <c r="M366" s="101"/>
      <c r="N366" s="102"/>
      <c r="O366" s="102"/>
      <c r="P366" s="102"/>
      <c r="Q366" s="102"/>
      <c r="R366" s="102"/>
      <c r="S366" s="102"/>
      <c r="T366" s="102"/>
      <c r="U366" s="102"/>
      <c r="V366" s="102"/>
    </row>
    <row r="367" spans="2:22" ht="15.75" customHeight="1">
      <c r="B367" s="101"/>
      <c r="D367" s="111"/>
      <c r="E367" s="111"/>
      <c r="F367" s="153"/>
      <c r="G367" s="102"/>
      <c r="H367" s="101"/>
      <c r="I367" s="102"/>
      <c r="J367" s="102"/>
      <c r="K367" s="102"/>
      <c r="L367" s="101"/>
      <c r="M367" s="101"/>
      <c r="N367" s="102"/>
      <c r="O367" s="102"/>
      <c r="P367" s="102"/>
      <c r="Q367" s="102"/>
      <c r="R367" s="102"/>
      <c r="S367" s="102"/>
      <c r="T367" s="102"/>
      <c r="U367" s="102"/>
      <c r="V367" s="102"/>
    </row>
    <row r="368" spans="2:22" ht="15.75" customHeight="1">
      <c r="B368" s="101"/>
      <c r="D368" s="111"/>
      <c r="E368" s="111"/>
      <c r="F368" s="153"/>
      <c r="G368" s="102"/>
      <c r="H368" s="101"/>
      <c r="I368" s="102"/>
      <c r="J368" s="102"/>
      <c r="K368" s="102"/>
      <c r="L368" s="101"/>
      <c r="M368" s="101"/>
      <c r="N368" s="102"/>
      <c r="O368" s="102"/>
      <c r="P368" s="102"/>
      <c r="Q368" s="102"/>
      <c r="R368" s="102"/>
      <c r="S368" s="102"/>
      <c r="T368" s="102"/>
      <c r="U368" s="102"/>
      <c r="V368" s="102"/>
    </row>
    <row r="369" spans="2:22" ht="15.75" customHeight="1">
      <c r="B369" s="101"/>
      <c r="D369" s="111"/>
      <c r="E369" s="111"/>
      <c r="F369" s="153"/>
      <c r="G369" s="102"/>
      <c r="H369" s="101"/>
      <c r="I369" s="102"/>
      <c r="J369" s="102"/>
      <c r="K369" s="102"/>
      <c r="L369" s="101"/>
      <c r="M369" s="101"/>
      <c r="N369" s="102"/>
      <c r="O369" s="102"/>
      <c r="P369" s="102"/>
      <c r="Q369" s="102"/>
      <c r="R369" s="102"/>
      <c r="S369" s="102"/>
      <c r="T369" s="102"/>
      <c r="U369" s="102"/>
      <c r="V369" s="102"/>
    </row>
    <row r="370" spans="2:22" ht="15.75" customHeight="1">
      <c r="B370" s="101"/>
      <c r="D370" s="111"/>
      <c r="E370" s="111"/>
      <c r="F370" s="153"/>
      <c r="G370" s="102"/>
      <c r="H370" s="101"/>
      <c r="I370" s="102"/>
      <c r="J370" s="102"/>
      <c r="K370" s="102"/>
      <c r="L370" s="101"/>
      <c r="M370" s="101"/>
      <c r="N370" s="102"/>
      <c r="O370" s="102"/>
      <c r="P370" s="102"/>
      <c r="Q370" s="102"/>
      <c r="R370" s="102"/>
      <c r="S370" s="102"/>
      <c r="T370" s="102"/>
      <c r="U370" s="102"/>
      <c r="V370" s="102"/>
    </row>
    <row r="371" spans="2:22" ht="15.75" customHeight="1">
      <c r="B371" s="101"/>
      <c r="D371" s="111"/>
      <c r="E371" s="111"/>
      <c r="F371" s="153"/>
      <c r="G371" s="102"/>
      <c r="H371" s="101"/>
      <c r="I371" s="102"/>
      <c r="J371" s="102"/>
      <c r="K371" s="102"/>
      <c r="L371" s="101"/>
      <c r="M371" s="101"/>
      <c r="N371" s="102"/>
      <c r="O371" s="102"/>
      <c r="P371" s="102"/>
      <c r="Q371" s="102"/>
      <c r="R371" s="102"/>
      <c r="S371" s="102"/>
      <c r="T371" s="102"/>
      <c r="U371" s="102"/>
      <c r="V371" s="102"/>
    </row>
    <row r="372" spans="2:22" ht="15.75" customHeight="1">
      <c r="B372" s="101"/>
      <c r="D372" s="111"/>
      <c r="E372" s="111"/>
      <c r="F372" s="153"/>
      <c r="G372" s="102"/>
      <c r="H372" s="101"/>
      <c r="I372" s="102"/>
      <c r="J372" s="102"/>
      <c r="K372" s="102"/>
      <c r="L372" s="101"/>
      <c r="M372" s="101"/>
      <c r="N372" s="102"/>
      <c r="O372" s="102"/>
      <c r="P372" s="102"/>
      <c r="Q372" s="102"/>
      <c r="R372" s="102"/>
      <c r="S372" s="102"/>
      <c r="T372" s="102"/>
      <c r="U372" s="102"/>
      <c r="V372" s="102"/>
    </row>
    <row r="373" spans="2:22" ht="15.75" customHeight="1">
      <c r="B373" s="101"/>
      <c r="D373" s="111"/>
      <c r="E373" s="111"/>
      <c r="F373" s="153"/>
      <c r="G373" s="102"/>
      <c r="H373" s="101"/>
      <c r="I373" s="102"/>
      <c r="J373" s="102"/>
      <c r="K373" s="102"/>
      <c r="L373" s="101"/>
      <c r="M373" s="101"/>
      <c r="N373" s="102"/>
      <c r="O373" s="102"/>
      <c r="P373" s="102"/>
      <c r="Q373" s="102"/>
      <c r="R373" s="102"/>
      <c r="S373" s="102"/>
      <c r="T373" s="102"/>
      <c r="U373" s="102"/>
      <c r="V373" s="102"/>
    </row>
    <row r="374" spans="2:22" ht="15.75" customHeight="1">
      <c r="B374" s="101"/>
      <c r="D374" s="111"/>
      <c r="E374" s="111"/>
      <c r="F374" s="153"/>
      <c r="G374" s="102"/>
      <c r="H374" s="101"/>
      <c r="I374" s="102"/>
      <c r="J374" s="102"/>
      <c r="K374" s="102"/>
      <c r="L374" s="101"/>
      <c r="M374" s="101"/>
      <c r="N374" s="102"/>
      <c r="O374" s="102"/>
      <c r="P374" s="102"/>
      <c r="Q374" s="102"/>
      <c r="R374" s="102"/>
      <c r="S374" s="102"/>
      <c r="T374" s="102"/>
      <c r="U374" s="102"/>
      <c r="V374" s="102"/>
    </row>
    <row r="375" spans="2:22" ht="15.75" customHeight="1">
      <c r="B375" s="101"/>
      <c r="D375" s="111"/>
      <c r="E375" s="111"/>
      <c r="F375" s="153"/>
      <c r="G375" s="102"/>
      <c r="H375" s="101"/>
      <c r="I375" s="102"/>
      <c r="J375" s="102"/>
      <c r="K375" s="102"/>
      <c r="L375" s="101"/>
      <c r="M375" s="101"/>
      <c r="N375" s="102"/>
      <c r="O375" s="102"/>
      <c r="P375" s="102"/>
      <c r="Q375" s="102"/>
      <c r="R375" s="102"/>
      <c r="S375" s="102"/>
      <c r="T375" s="102"/>
      <c r="U375" s="102"/>
      <c r="V375" s="102"/>
    </row>
    <row r="376" spans="2:22" ht="15.75" customHeight="1">
      <c r="B376" s="101"/>
      <c r="D376" s="111"/>
      <c r="E376" s="111"/>
      <c r="F376" s="153"/>
      <c r="G376" s="102"/>
      <c r="H376" s="101"/>
      <c r="I376" s="102"/>
      <c r="J376" s="102"/>
      <c r="K376" s="102"/>
      <c r="L376" s="101"/>
      <c r="M376" s="101"/>
      <c r="N376" s="102"/>
      <c r="O376" s="102"/>
      <c r="P376" s="102"/>
      <c r="Q376" s="102"/>
      <c r="R376" s="102"/>
      <c r="S376" s="102"/>
      <c r="T376" s="102"/>
      <c r="U376" s="102"/>
      <c r="V376" s="102"/>
    </row>
    <row r="377" spans="2:22" ht="15.75" customHeight="1">
      <c r="B377" s="101"/>
      <c r="D377" s="111"/>
      <c r="E377" s="111"/>
      <c r="F377" s="153"/>
      <c r="G377" s="102"/>
      <c r="H377" s="101"/>
      <c r="I377" s="102"/>
      <c r="J377" s="102"/>
      <c r="K377" s="102"/>
      <c r="L377" s="101"/>
      <c r="M377" s="101"/>
      <c r="N377" s="102"/>
      <c r="O377" s="102"/>
      <c r="P377" s="102"/>
      <c r="Q377" s="102"/>
      <c r="R377" s="102"/>
      <c r="S377" s="102"/>
      <c r="T377" s="102"/>
      <c r="U377" s="102"/>
      <c r="V377" s="102"/>
    </row>
    <row r="378" spans="2:22" ht="15.75" customHeight="1">
      <c r="B378" s="101"/>
      <c r="D378" s="111"/>
      <c r="E378" s="111"/>
      <c r="F378" s="153"/>
      <c r="G378" s="102"/>
      <c r="H378" s="101"/>
      <c r="I378" s="102"/>
      <c r="J378" s="102"/>
      <c r="K378" s="102"/>
      <c r="L378" s="101"/>
      <c r="M378" s="101"/>
      <c r="N378" s="102"/>
      <c r="O378" s="102"/>
      <c r="P378" s="102"/>
      <c r="Q378" s="102"/>
      <c r="R378" s="102"/>
      <c r="S378" s="102"/>
      <c r="T378" s="102"/>
      <c r="U378" s="102"/>
      <c r="V378" s="102"/>
    </row>
    <row r="379" spans="2:22" ht="15.75" customHeight="1">
      <c r="B379" s="101"/>
      <c r="D379" s="111"/>
      <c r="E379" s="111"/>
      <c r="F379" s="153"/>
      <c r="G379" s="102"/>
      <c r="H379" s="101"/>
      <c r="I379" s="102"/>
      <c r="J379" s="102"/>
      <c r="K379" s="102"/>
      <c r="L379" s="101"/>
      <c r="M379" s="101"/>
      <c r="N379" s="102"/>
      <c r="O379" s="102"/>
      <c r="P379" s="102"/>
      <c r="Q379" s="102"/>
      <c r="R379" s="102"/>
      <c r="S379" s="102"/>
      <c r="T379" s="102"/>
      <c r="U379" s="102"/>
      <c r="V379" s="102"/>
    </row>
    <row r="380" spans="2:22" ht="15.75" customHeight="1">
      <c r="B380" s="101"/>
      <c r="D380" s="111"/>
      <c r="E380" s="111"/>
      <c r="F380" s="153"/>
      <c r="G380" s="102"/>
      <c r="H380" s="101"/>
      <c r="I380" s="102"/>
      <c r="J380" s="102"/>
      <c r="K380" s="102"/>
      <c r="L380" s="101"/>
      <c r="M380" s="101"/>
      <c r="N380" s="102"/>
      <c r="O380" s="102"/>
      <c r="P380" s="102"/>
      <c r="Q380" s="102"/>
      <c r="R380" s="102"/>
      <c r="S380" s="102"/>
      <c r="T380" s="102"/>
      <c r="U380" s="102"/>
      <c r="V380" s="102"/>
    </row>
    <row r="381" spans="2:22" ht="15.75" customHeight="1">
      <c r="B381" s="101"/>
      <c r="D381" s="111"/>
      <c r="E381" s="111"/>
      <c r="F381" s="153"/>
      <c r="G381" s="102"/>
      <c r="H381" s="101"/>
      <c r="I381" s="102"/>
      <c r="J381" s="102"/>
      <c r="K381" s="102"/>
      <c r="L381" s="101"/>
      <c r="M381" s="101"/>
      <c r="N381" s="102"/>
      <c r="O381" s="102"/>
      <c r="P381" s="102"/>
      <c r="Q381" s="102"/>
      <c r="R381" s="102"/>
      <c r="S381" s="102"/>
      <c r="T381" s="102"/>
      <c r="U381" s="102"/>
      <c r="V381" s="102"/>
    </row>
    <row r="382" spans="2:22" ht="15.75" customHeight="1">
      <c r="B382" s="101"/>
      <c r="D382" s="111"/>
      <c r="E382" s="111"/>
      <c r="F382" s="153"/>
      <c r="G382" s="102"/>
      <c r="H382" s="101"/>
      <c r="I382" s="102"/>
      <c r="J382" s="102"/>
      <c r="K382" s="102"/>
      <c r="L382" s="101"/>
      <c r="M382" s="101"/>
      <c r="N382" s="102"/>
      <c r="O382" s="102"/>
      <c r="P382" s="102"/>
      <c r="Q382" s="102"/>
      <c r="R382" s="102"/>
      <c r="S382" s="102"/>
      <c r="T382" s="102"/>
      <c r="U382" s="102"/>
      <c r="V382" s="102"/>
    </row>
    <row r="383" spans="2:22" ht="15.75" customHeight="1">
      <c r="B383" s="101"/>
      <c r="D383" s="111"/>
      <c r="E383" s="111"/>
      <c r="F383" s="153"/>
      <c r="G383" s="102"/>
      <c r="H383" s="101"/>
      <c r="I383" s="102"/>
      <c r="J383" s="102"/>
      <c r="K383" s="102"/>
      <c r="L383" s="101"/>
      <c r="M383" s="101"/>
      <c r="N383" s="102"/>
      <c r="O383" s="102"/>
      <c r="P383" s="102"/>
      <c r="Q383" s="102"/>
      <c r="R383" s="102"/>
      <c r="S383" s="102"/>
      <c r="T383" s="102"/>
      <c r="U383" s="102"/>
      <c r="V383" s="102"/>
    </row>
    <row r="384" spans="2:22" ht="15.75" customHeight="1">
      <c r="B384" s="101"/>
      <c r="D384" s="111"/>
      <c r="E384" s="111"/>
      <c r="F384" s="153"/>
      <c r="G384" s="102"/>
      <c r="H384" s="101"/>
      <c r="I384" s="102"/>
      <c r="J384" s="102"/>
      <c r="K384" s="102"/>
      <c r="L384" s="101"/>
      <c r="M384" s="101"/>
      <c r="N384" s="102"/>
      <c r="O384" s="102"/>
      <c r="P384" s="102"/>
      <c r="Q384" s="102"/>
      <c r="R384" s="102"/>
      <c r="S384" s="102"/>
      <c r="T384" s="102"/>
      <c r="U384" s="102"/>
      <c r="V384" s="102"/>
    </row>
    <row r="385" spans="2:22" ht="15.75" customHeight="1">
      <c r="B385" s="101"/>
      <c r="D385" s="111"/>
      <c r="E385" s="111"/>
      <c r="F385" s="153"/>
      <c r="G385" s="102"/>
      <c r="H385" s="101"/>
      <c r="I385" s="102"/>
      <c r="J385" s="102"/>
      <c r="K385" s="102"/>
      <c r="L385" s="101"/>
      <c r="M385" s="101"/>
      <c r="N385" s="102"/>
      <c r="O385" s="102"/>
      <c r="P385" s="102"/>
      <c r="Q385" s="102"/>
      <c r="R385" s="102"/>
      <c r="S385" s="102"/>
      <c r="T385" s="102"/>
      <c r="U385" s="102"/>
      <c r="V385" s="102"/>
    </row>
    <row r="386" spans="2:22" ht="15.75" customHeight="1">
      <c r="B386" s="101"/>
      <c r="D386" s="111"/>
      <c r="E386" s="111"/>
      <c r="F386" s="153"/>
      <c r="G386" s="102"/>
      <c r="H386" s="101"/>
      <c r="I386" s="102"/>
      <c r="J386" s="102"/>
      <c r="K386" s="102"/>
      <c r="L386" s="101"/>
      <c r="M386" s="101"/>
      <c r="N386" s="102"/>
      <c r="O386" s="102"/>
      <c r="P386" s="102"/>
      <c r="Q386" s="102"/>
      <c r="R386" s="102"/>
      <c r="S386" s="102"/>
      <c r="T386" s="102"/>
      <c r="U386" s="102"/>
      <c r="V386" s="102"/>
    </row>
    <row r="387" spans="2:22" ht="15.75" customHeight="1">
      <c r="B387" s="101"/>
      <c r="D387" s="111"/>
      <c r="E387" s="111"/>
      <c r="F387" s="153"/>
      <c r="G387" s="102"/>
      <c r="H387" s="101"/>
      <c r="I387" s="102"/>
      <c r="J387" s="102"/>
      <c r="K387" s="102"/>
      <c r="L387" s="101"/>
      <c r="M387" s="101"/>
      <c r="N387" s="102"/>
      <c r="O387" s="102"/>
      <c r="P387" s="102"/>
      <c r="Q387" s="102"/>
      <c r="R387" s="102"/>
      <c r="S387" s="102"/>
      <c r="T387" s="102"/>
      <c r="U387" s="102"/>
      <c r="V387" s="102"/>
    </row>
    <row r="388" spans="2:22" ht="15.75" customHeight="1">
      <c r="B388" s="101"/>
      <c r="D388" s="111"/>
      <c r="E388" s="111"/>
      <c r="F388" s="153"/>
      <c r="G388" s="102"/>
      <c r="H388" s="101"/>
      <c r="I388" s="102"/>
      <c r="J388" s="102"/>
      <c r="K388" s="102"/>
      <c r="L388" s="101"/>
      <c r="M388" s="101"/>
      <c r="N388" s="102"/>
      <c r="O388" s="102"/>
      <c r="P388" s="102"/>
      <c r="Q388" s="102"/>
      <c r="R388" s="102"/>
      <c r="S388" s="102"/>
      <c r="T388" s="102"/>
      <c r="U388" s="102"/>
      <c r="V388" s="102"/>
    </row>
    <row r="389" spans="2:22" ht="15.75" customHeight="1">
      <c r="B389" s="101"/>
      <c r="D389" s="111"/>
      <c r="E389" s="111"/>
      <c r="F389" s="153"/>
      <c r="G389" s="102"/>
      <c r="H389" s="101"/>
      <c r="I389" s="102"/>
      <c r="J389" s="102"/>
      <c r="K389" s="102"/>
      <c r="L389" s="101"/>
      <c r="M389" s="101"/>
      <c r="N389" s="102"/>
      <c r="O389" s="102"/>
      <c r="P389" s="102"/>
      <c r="Q389" s="102"/>
      <c r="R389" s="102"/>
      <c r="S389" s="102"/>
      <c r="T389" s="102"/>
      <c r="U389" s="102"/>
      <c r="V389" s="102"/>
    </row>
    <row r="390" spans="2:22" ht="15.75" customHeight="1">
      <c r="B390" s="101"/>
      <c r="D390" s="111"/>
      <c r="E390" s="111"/>
      <c r="F390" s="153"/>
      <c r="G390" s="102"/>
      <c r="H390" s="101"/>
      <c r="I390" s="102"/>
      <c r="J390" s="102"/>
      <c r="K390" s="102"/>
      <c r="L390" s="101"/>
      <c r="M390" s="101"/>
      <c r="N390" s="102"/>
      <c r="O390" s="102"/>
      <c r="P390" s="102"/>
      <c r="Q390" s="102"/>
      <c r="R390" s="102"/>
      <c r="S390" s="102"/>
      <c r="T390" s="102"/>
      <c r="U390" s="102"/>
      <c r="V390" s="102"/>
    </row>
    <row r="391" spans="2:22" ht="15.75" customHeight="1">
      <c r="B391" s="101"/>
      <c r="D391" s="111"/>
      <c r="E391" s="111"/>
      <c r="F391" s="153"/>
      <c r="G391" s="102"/>
      <c r="H391" s="101"/>
      <c r="I391" s="102"/>
      <c r="J391" s="102"/>
      <c r="K391" s="102"/>
      <c r="L391" s="101"/>
      <c r="M391" s="101"/>
      <c r="N391" s="102"/>
      <c r="O391" s="102"/>
      <c r="P391" s="102"/>
      <c r="Q391" s="102"/>
      <c r="R391" s="102"/>
      <c r="S391" s="102"/>
      <c r="T391" s="102"/>
      <c r="U391" s="102"/>
      <c r="V391" s="102"/>
    </row>
    <row r="392" spans="2:22" ht="15.75" customHeight="1">
      <c r="B392" s="101"/>
      <c r="D392" s="111"/>
      <c r="E392" s="111"/>
      <c r="F392" s="153"/>
      <c r="G392" s="102"/>
      <c r="H392" s="101"/>
      <c r="I392" s="102"/>
      <c r="J392" s="102"/>
      <c r="K392" s="102"/>
      <c r="L392" s="101"/>
      <c r="M392" s="101"/>
      <c r="N392" s="102"/>
      <c r="O392" s="102"/>
      <c r="P392" s="102"/>
      <c r="Q392" s="102"/>
      <c r="R392" s="102"/>
      <c r="S392" s="102"/>
      <c r="T392" s="102"/>
      <c r="U392" s="102"/>
      <c r="V392" s="102"/>
    </row>
    <row r="393" spans="2:22" ht="15.75" customHeight="1">
      <c r="B393" s="101"/>
      <c r="D393" s="111"/>
      <c r="E393" s="111"/>
      <c r="F393" s="153"/>
      <c r="G393" s="102"/>
      <c r="H393" s="101"/>
      <c r="I393" s="102"/>
      <c r="J393" s="102"/>
      <c r="K393" s="102"/>
      <c r="L393" s="101"/>
      <c r="M393" s="101"/>
      <c r="N393" s="102"/>
      <c r="O393" s="102"/>
      <c r="P393" s="102"/>
      <c r="Q393" s="102"/>
      <c r="R393" s="102"/>
      <c r="S393" s="102"/>
      <c r="T393" s="102"/>
      <c r="U393" s="102"/>
      <c r="V393" s="102"/>
    </row>
    <row r="394" spans="2:22" ht="15.75" customHeight="1">
      <c r="B394" s="101"/>
      <c r="D394" s="111"/>
      <c r="E394" s="111"/>
      <c r="F394" s="153"/>
      <c r="G394" s="102"/>
      <c r="H394" s="101"/>
      <c r="I394" s="102"/>
      <c r="J394" s="102"/>
      <c r="K394" s="102"/>
      <c r="L394" s="101"/>
      <c r="M394" s="101"/>
      <c r="N394" s="102"/>
      <c r="O394" s="102"/>
      <c r="P394" s="102"/>
      <c r="Q394" s="102"/>
      <c r="R394" s="102"/>
      <c r="S394" s="102"/>
      <c r="T394" s="102"/>
      <c r="U394" s="102"/>
      <c r="V394" s="102"/>
    </row>
    <row r="395" spans="2:22" ht="15.75" customHeight="1">
      <c r="B395" s="101"/>
      <c r="D395" s="111"/>
      <c r="E395" s="111"/>
      <c r="F395" s="153"/>
      <c r="G395" s="102"/>
      <c r="H395" s="101"/>
      <c r="I395" s="102"/>
      <c r="J395" s="102"/>
      <c r="K395" s="102"/>
      <c r="L395" s="101"/>
      <c r="M395" s="101"/>
      <c r="N395" s="102"/>
      <c r="O395" s="102"/>
      <c r="P395" s="102"/>
      <c r="Q395" s="102"/>
      <c r="R395" s="102"/>
      <c r="S395" s="102"/>
      <c r="T395" s="102"/>
      <c r="U395" s="102"/>
      <c r="V395" s="102"/>
    </row>
    <row r="396" spans="2:22" ht="15.75" customHeight="1">
      <c r="B396" s="101"/>
      <c r="D396" s="111"/>
      <c r="E396" s="111"/>
      <c r="F396" s="153"/>
      <c r="G396" s="102"/>
      <c r="H396" s="101"/>
      <c r="I396" s="102"/>
      <c r="J396" s="102"/>
      <c r="K396" s="102"/>
      <c r="L396" s="101"/>
      <c r="M396" s="101"/>
      <c r="N396" s="102"/>
      <c r="O396" s="102"/>
      <c r="P396" s="102"/>
      <c r="Q396" s="102"/>
      <c r="R396" s="102"/>
      <c r="S396" s="102"/>
      <c r="T396" s="102"/>
      <c r="U396" s="102"/>
      <c r="V396" s="102"/>
    </row>
    <row r="397" spans="2:22" ht="15.75" customHeight="1">
      <c r="B397" s="101"/>
      <c r="D397" s="111"/>
      <c r="E397" s="111"/>
      <c r="F397" s="153"/>
      <c r="G397" s="102"/>
      <c r="H397" s="101"/>
      <c r="I397" s="102"/>
      <c r="J397" s="102"/>
      <c r="K397" s="102"/>
      <c r="L397" s="101"/>
      <c r="M397" s="101"/>
      <c r="N397" s="102"/>
      <c r="O397" s="102"/>
      <c r="P397" s="102"/>
      <c r="Q397" s="102"/>
      <c r="R397" s="102"/>
      <c r="S397" s="102"/>
      <c r="T397" s="102"/>
      <c r="U397" s="102"/>
      <c r="V397" s="102"/>
    </row>
    <row r="398" spans="2:22" ht="15.75" customHeight="1">
      <c r="B398" s="101"/>
      <c r="D398" s="111"/>
      <c r="E398" s="111"/>
      <c r="F398" s="153"/>
      <c r="G398" s="102"/>
      <c r="H398" s="101"/>
      <c r="I398" s="102"/>
      <c r="J398" s="102"/>
      <c r="K398" s="102"/>
      <c r="L398" s="101"/>
      <c r="M398" s="101"/>
      <c r="N398" s="102"/>
      <c r="O398" s="102"/>
      <c r="P398" s="102"/>
      <c r="Q398" s="102"/>
      <c r="R398" s="102"/>
      <c r="S398" s="102"/>
      <c r="T398" s="102"/>
      <c r="U398" s="102"/>
      <c r="V398" s="102"/>
    </row>
    <row r="399" spans="2:22" ht="15.75" customHeight="1">
      <c r="B399" s="101"/>
      <c r="D399" s="111"/>
      <c r="E399" s="111"/>
      <c r="F399" s="153"/>
      <c r="G399" s="102"/>
      <c r="H399" s="101"/>
      <c r="I399" s="102"/>
      <c r="J399" s="102"/>
      <c r="K399" s="102"/>
      <c r="L399" s="101"/>
      <c r="M399" s="101"/>
      <c r="N399" s="102"/>
      <c r="O399" s="102"/>
      <c r="P399" s="102"/>
      <c r="Q399" s="102"/>
      <c r="R399" s="102"/>
      <c r="S399" s="102"/>
      <c r="T399" s="102"/>
      <c r="U399" s="102"/>
      <c r="V399" s="102"/>
    </row>
    <row r="400" spans="2:22" ht="15.75" customHeight="1">
      <c r="B400" s="101"/>
      <c r="D400" s="111"/>
      <c r="E400" s="111"/>
      <c r="F400" s="153"/>
      <c r="G400" s="102"/>
      <c r="H400" s="101"/>
      <c r="I400" s="102"/>
      <c r="J400" s="102"/>
      <c r="K400" s="102"/>
      <c r="L400" s="101"/>
      <c r="M400" s="101"/>
      <c r="N400" s="102"/>
      <c r="O400" s="102"/>
      <c r="P400" s="102"/>
      <c r="Q400" s="102"/>
      <c r="R400" s="102"/>
      <c r="S400" s="102"/>
      <c r="T400" s="102"/>
      <c r="U400" s="102"/>
      <c r="V400" s="102"/>
    </row>
    <row r="401" spans="2:22" ht="15.75" customHeight="1">
      <c r="B401" s="101"/>
      <c r="D401" s="111"/>
      <c r="E401" s="111"/>
      <c r="F401" s="153"/>
      <c r="G401" s="102"/>
      <c r="H401" s="101"/>
      <c r="I401" s="102"/>
      <c r="J401" s="102"/>
      <c r="K401" s="102"/>
      <c r="L401" s="101"/>
      <c r="M401" s="101"/>
      <c r="N401" s="102"/>
      <c r="O401" s="102"/>
      <c r="P401" s="102"/>
      <c r="Q401" s="102"/>
      <c r="R401" s="102"/>
      <c r="S401" s="102"/>
      <c r="T401" s="102"/>
      <c r="U401" s="102"/>
      <c r="V401" s="102"/>
    </row>
    <row r="402" spans="2:22" ht="15.75" customHeight="1">
      <c r="B402" s="101"/>
      <c r="D402" s="111"/>
      <c r="E402" s="111"/>
      <c r="F402" s="153"/>
      <c r="G402" s="102"/>
      <c r="H402" s="101"/>
      <c r="I402" s="102"/>
      <c r="J402" s="102"/>
      <c r="K402" s="102"/>
      <c r="L402" s="101"/>
      <c r="M402" s="101"/>
      <c r="N402" s="102"/>
      <c r="O402" s="102"/>
      <c r="P402" s="102"/>
      <c r="Q402" s="102"/>
      <c r="R402" s="102"/>
      <c r="S402" s="102"/>
      <c r="T402" s="102"/>
      <c r="U402" s="102"/>
      <c r="V402" s="102"/>
    </row>
    <row r="403" spans="2:22" ht="15.75" customHeight="1">
      <c r="B403" s="101"/>
      <c r="D403" s="111"/>
      <c r="E403" s="111"/>
      <c r="F403" s="153"/>
      <c r="G403" s="102"/>
      <c r="H403" s="101"/>
      <c r="I403" s="102"/>
      <c r="J403" s="102"/>
      <c r="K403" s="102"/>
      <c r="L403" s="101"/>
      <c r="M403" s="101"/>
      <c r="N403" s="102"/>
      <c r="O403" s="102"/>
      <c r="P403" s="102"/>
      <c r="Q403" s="102"/>
      <c r="R403" s="102"/>
      <c r="S403" s="102"/>
      <c r="T403" s="102"/>
      <c r="U403" s="102"/>
      <c r="V403" s="102"/>
    </row>
    <row r="404" spans="2:22" ht="15.75" customHeight="1">
      <c r="B404" s="101"/>
      <c r="D404" s="111"/>
      <c r="E404" s="111"/>
      <c r="F404" s="153"/>
      <c r="G404" s="102"/>
      <c r="H404" s="101"/>
      <c r="I404" s="102"/>
      <c r="J404" s="102"/>
      <c r="K404" s="102"/>
      <c r="L404" s="101"/>
      <c r="M404" s="101"/>
      <c r="N404" s="102"/>
      <c r="O404" s="102"/>
      <c r="P404" s="102"/>
      <c r="Q404" s="102"/>
      <c r="R404" s="102"/>
      <c r="S404" s="102"/>
      <c r="T404" s="102"/>
      <c r="U404" s="102"/>
      <c r="V404" s="102"/>
    </row>
    <row r="405" spans="2:22" ht="15.75" customHeight="1">
      <c r="B405" s="101"/>
      <c r="D405" s="111"/>
      <c r="E405" s="111"/>
      <c r="F405" s="153"/>
      <c r="G405" s="102"/>
      <c r="H405" s="101"/>
      <c r="I405" s="102"/>
      <c r="J405" s="102"/>
      <c r="K405" s="102"/>
      <c r="L405" s="101"/>
      <c r="M405" s="101"/>
      <c r="N405" s="102"/>
      <c r="O405" s="102"/>
      <c r="P405" s="102"/>
      <c r="Q405" s="102"/>
      <c r="R405" s="102"/>
      <c r="S405" s="102"/>
      <c r="T405" s="102"/>
      <c r="U405" s="102"/>
      <c r="V405" s="102"/>
    </row>
    <row r="406" spans="2:22" ht="15.75" customHeight="1">
      <c r="B406" s="101"/>
      <c r="D406" s="111"/>
      <c r="E406" s="111"/>
      <c r="F406" s="153"/>
      <c r="G406" s="102"/>
      <c r="H406" s="101"/>
      <c r="I406" s="102"/>
      <c r="J406" s="102"/>
      <c r="K406" s="102"/>
      <c r="L406" s="101"/>
      <c r="M406" s="101"/>
      <c r="N406" s="102"/>
      <c r="O406" s="102"/>
      <c r="P406" s="102"/>
      <c r="Q406" s="102"/>
      <c r="R406" s="102"/>
      <c r="S406" s="102"/>
      <c r="T406" s="102"/>
      <c r="U406" s="102"/>
      <c r="V406" s="102"/>
    </row>
    <row r="407" spans="2:22" ht="15.75" customHeight="1">
      <c r="B407" s="101"/>
      <c r="D407" s="111"/>
      <c r="E407" s="111"/>
      <c r="F407" s="153"/>
      <c r="G407" s="102"/>
      <c r="H407" s="101"/>
      <c r="I407" s="102"/>
      <c r="J407" s="102"/>
      <c r="K407" s="102"/>
      <c r="L407" s="101"/>
      <c r="M407" s="101"/>
      <c r="N407" s="102"/>
      <c r="O407" s="102"/>
      <c r="P407" s="102"/>
      <c r="Q407" s="102"/>
      <c r="R407" s="102"/>
      <c r="S407" s="102"/>
      <c r="T407" s="102"/>
      <c r="U407" s="102"/>
      <c r="V407" s="102"/>
    </row>
    <row r="408" spans="2:22" ht="15.75" customHeight="1">
      <c r="B408" s="101"/>
      <c r="D408" s="111"/>
      <c r="E408" s="111"/>
      <c r="F408" s="153"/>
      <c r="G408" s="102"/>
      <c r="H408" s="101"/>
      <c r="I408" s="102"/>
      <c r="J408" s="102"/>
      <c r="K408" s="102"/>
      <c r="L408" s="101"/>
      <c r="M408" s="101"/>
      <c r="N408" s="102"/>
      <c r="O408" s="102"/>
      <c r="P408" s="102"/>
      <c r="Q408" s="102"/>
      <c r="R408" s="102"/>
      <c r="S408" s="102"/>
      <c r="T408" s="102"/>
      <c r="U408" s="102"/>
      <c r="V408" s="102"/>
    </row>
    <row r="409" spans="2:22" ht="15.75" customHeight="1">
      <c r="B409" s="101"/>
      <c r="D409" s="111"/>
      <c r="E409" s="111"/>
      <c r="F409" s="153"/>
      <c r="G409" s="102"/>
      <c r="H409" s="101"/>
      <c r="I409" s="102"/>
      <c r="J409" s="102"/>
      <c r="K409" s="102"/>
      <c r="L409" s="101"/>
      <c r="M409" s="101"/>
      <c r="N409" s="102"/>
      <c r="O409" s="102"/>
      <c r="P409" s="102"/>
      <c r="Q409" s="102"/>
      <c r="R409" s="102"/>
      <c r="S409" s="102"/>
      <c r="T409" s="102"/>
      <c r="U409" s="102"/>
      <c r="V409" s="102"/>
    </row>
    <row r="410" spans="2:22" ht="15.75" customHeight="1">
      <c r="B410" s="101"/>
      <c r="D410" s="111"/>
      <c r="E410" s="111"/>
      <c r="F410" s="153"/>
      <c r="G410" s="102"/>
      <c r="H410" s="101"/>
      <c r="I410" s="102"/>
      <c r="J410" s="102"/>
      <c r="K410" s="102"/>
      <c r="L410" s="101"/>
      <c r="M410" s="101"/>
      <c r="N410" s="102"/>
      <c r="O410" s="102"/>
      <c r="P410" s="102"/>
      <c r="Q410" s="102"/>
      <c r="R410" s="102"/>
      <c r="S410" s="102"/>
      <c r="T410" s="102"/>
      <c r="U410" s="102"/>
      <c r="V410" s="102"/>
    </row>
    <row r="411" spans="2:22" ht="15.75" customHeight="1">
      <c r="B411" s="101"/>
      <c r="D411" s="111"/>
      <c r="E411" s="111"/>
      <c r="F411" s="153"/>
      <c r="G411" s="102"/>
      <c r="H411" s="101"/>
      <c r="I411" s="102"/>
      <c r="J411" s="102"/>
      <c r="K411" s="102"/>
      <c r="L411" s="101"/>
      <c r="M411" s="101"/>
      <c r="N411" s="102"/>
      <c r="O411" s="102"/>
      <c r="P411" s="102"/>
      <c r="Q411" s="102"/>
      <c r="R411" s="102"/>
      <c r="S411" s="102"/>
      <c r="T411" s="102"/>
      <c r="U411" s="102"/>
      <c r="V411" s="102"/>
    </row>
    <row r="412" spans="2:22" ht="15.75" customHeight="1">
      <c r="B412" s="101"/>
      <c r="D412" s="111"/>
      <c r="E412" s="111"/>
      <c r="F412" s="153"/>
      <c r="G412" s="102"/>
      <c r="H412" s="101"/>
      <c r="I412" s="102"/>
      <c r="J412" s="102"/>
      <c r="K412" s="102"/>
      <c r="L412" s="101"/>
      <c r="M412" s="101"/>
      <c r="N412" s="102"/>
      <c r="O412" s="102"/>
      <c r="P412" s="102"/>
      <c r="Q412" s="102"/>
      <c r="R412" s="102"/>
      <c r="S412" s="102"/>
      <c r="T412" s="102"/>
      <c r="U412" s="102"/>
      <c r="V412" s="102"/>
    </row>
    <row r="413" spans="2:22" ht="15.75" customHeight="1">
      <c r="B413" s="101"/>
      <c r="D413" s="111"/>
      <c r="E413" s="111"/>
      <c r="F413" s="153"/>
      <c r="G413" s="102"/>
      <c r="H413" s="101"/>
      <c r="I413" s="102"/>
      <c r="J413" s="102"/>
      <c r="K413" s="102"/>
      <c r="L413" s="101"/>
      <c r="M413" s="101"/>
      <c r="N413" s="102"/>
      <c r="O413" s="102"/>
      <c r="P413" s="102"/>
      <c r="Q413" s="102"/>
      <c r="R413" s="102"/>
      <c r="S413" s="102"/>
      <c r="T413" s="102"/>
      <c r="U413" s="102"/>
      <c r="V413" s="102"/>
    </row>
    <row r="414" spans="2:22" ht="15.75" customHeight="1">
      <c r="B414" s="101"/>
      <c r="D414" s="111"/>
      <c r="E414" s="111"/>
      <c r="F414" s="153"/>
      <c r="G414" s="102"/>
      <c r="H414" s="101"/>
      <c r="I414" s="102"/>
      <c r="J414" s="102"/>
      <c r="K414" s="102"/>
      <c r="L414" s="101"/>
      <c r="M414" s="101"/>
      <c r="N414" s="102"/>
      <c r="O414" s="102"/>
      <c r="P414" s="102"/>
      <c r="Q414" s="102"/>
      <c r="R414" s="102"/>
      <c r="S414" s="102"/>
      <c r="T414" s="102"/>
      <c r="U414" s="102"/>
      <c r="V414" s="102"/>
    </row>
    <row r="415" spans="2:22" ht="15.75" customHeight="1">
      <c r="B415" s="101"/>
      <c r="D415" s="111"/>
      <c r="E415" s="111"/>
      <c r="F415" s="153"/>
      <c r="G415" s="102"/>
      <c r="H415" s="101"/>
      <c r="I415" s="102"/>
      <c r="J415" s="102"/>
      <c r="K415" s="102"/>
      <c r="L415" s="101"/>
      <c r="M415" s="101"/>
      <c r="N415" s="102"/>
      <c r="O415" s="102"/>
      <c r="P415" s="102"/>
      <c r="Q415" s="102"/>
      <c r="R415" s="102"/>
      <c r="S415" s="102"/>
      <c r="T415" s="102"/>
      <c r="U415" s="102"/>
      <c r="V415" s="102"/>
    </row>
    <row r="416" spans="2:22" ht="15.75" customHeight="1">
      <c r="B416" s="101"/>
      <c r="D416" s="111"/>
      <c r="E416" s="111"/>
      <c r="F416" s="153"/>
      <c r="G416" s="102"/>
      <c r="H416" s="101"/>
      <c r="I416" s="102"/>
      <c r="J416" s="102"/>
      <c r="K416" s="102"/>
      <c r="L416" s="101"/>
      <c r="M416" s="101"/>
      <c r="N416" s="102"/>
      <c r="O416" s="102"/>
      <c r="P416" s="102"/>
      <c r="Q416" s="102"/>
      <c r="R416" s="102"/>
      <c r="S416" s="102"/>
      <c r="T416" s="102"/>
      <c r="U416" s="102"/>
      <c r="V416" s="102"/>
    </row>
    <row r="417" spans="2:22" ht="15.75" customHeight="1">
      <c r="B417" s="101"/>
      <c r="D417" s="111"/>
      <c r="E417" s="111"/>
      <c r="F417" s="153"/>
      <c r="G417" s="102"/>
      <c r="H417" s="101"/>
      <c r="I417" s="102"/>
      <c r="J417" s="102"/>
      <c r="K417" s="102"/>
      <c r="L417" s="101"/>
      <c r="M417" s="101"/>
      <c r="N417" s="102"/>
      <c r="O417" s="102"/>
      <c r="P417" s="102"/>
      <c r="Q417" s="102"/>
      <c r="R417" s="102"/>
      <c r="S417" s="102"/>
      <c r="T417" s="102"/>
      <c r="U417" s="102"/>
      <c r="V417" s="102"/>
    </row>
    <row r="418" spans="2:22" ht="15.75" customHeight="1">
      <c r="B418" s="101"/>
      <c r="D418" s="111"/>
      <c r="E418" s="111"/>
      <c r="F418" s="153"/>
      <c r="G418" s="102"/>
      <c r="H418" s="101"/>
      <c r="I418" s="102"/>
      <c r="J418" s="102"/>
      <c r="K418" s="102"/>
      <c r="L418" s="101"/>
      <c r="M418" s="101"/>
      <c r="N418" s="102"/>
      <c r="O418" s="102"/>
      <c r="P418" s="102"/>
      <c r="Q418" s="102"/>
      <c r="R418" s="102"/>
      <c r="S418" s="102"/>
      <c r="T418" s="102"/>
      <c r="U418" s="102"/>
      <c r="V418" s="102"/>
    </row>
    <row r="419" spans="2:22" ht="15.75" customHeight="1">
      <c r="B419" s="101"/>
      <c r="D419" s="111"/>
      <c r="E419" s="111"/>
      <c r="F419" s="153"/>
      <c r="G419" s="102"/>
      <c r="H419" s="101"/>
      <c r="I419" s="102"/>
      <c r="J419" s="102"/>
      <c r="K419" s="102"/>
      <c r="L419" s="101"/>
      <c r="M419" s="101"/>
      <c r="N419" s="102"/>
      <c r="O419" s="102"/>
      <c r="P419" s="102"/>
      <c r="Q419" s="102"/>
      <c r="R419" s="102"/>
      <c r="S419" s="102"/>
      <c r="T419" s="102"/>
      <c r="U419" s="102"/>
      <c r="V419" s="102"/>
    </row>
    <row r="420" spans="2:22" ht="15.75" customHeight="1">
      <c r="B420" s="101"/>
      <c r="D420" s="111"/>
      <c r="E420" s="111"/>
      <c r="F420" s="153"/>
      <c r="G420" s="102"/>
      <c r="H420" s="101"/>
      <c r="I420" s="102"/>
      <c r="J420" s="102"/>
      <c r="K420" s="102"/>
      <c r="L420" s="101"/>
      <c r="M420" s="101"/>
      <c r="N420" s="102"/>
      <c r="O420" s="102"/>
      <c r="P420" s="102"/>
      <c r="Q420" s="102"/>
      <c r="R420" s="102"/>
      <c r="S420" s="102"/>
      <c r="T420" s="102"/>
      <c r="U420" s="102"/>
      <c r="V420" s="102"/>
    </row>
    <row r="421" spans="2:22" ht="15.75" customHeight="1">
      <c r="B421" s="101"/>
      <c r="D421" s="111"/>
      <c r="E421" s="111"/>
      <c r="F421" s="153"/>
      <c r="G421" s="102"/>
      <c r="H421" s="101"/>
      <c r="I421" s="102"/>
      <c r="J421" s="102"/>
      <c r="K421" s="102"/>
      <c r="L421" s="101"/>
      <c r="M421" s="101"/>
      <c r="N421" s="102"/>
      <c r="O421" s="102"/>
      <c r="P421" s="102"/>
      <c r="Q421" s="102"/>
      <c r="R421" s="102"/>
      <c r="S421" s="102"/>
      <c r="T421" s="102"/>
      <c r="U421" s="102"/>
      <c r="V421" s="102"/>
    </row>
    <row r="422" spans="2:22" ht="15.75" customHeight="1">
      <c r="B422" s="101"/>
      <c r="D422" s="111"/>
      <c r="E422" s="111"/>
      <c r="F422" s="153"/>
      <c r="G422" s="102"/>
      <c r="H422" s="101"/>
      <c r="I422" s="102"/>
      <c r="J422" s="102"/>
      <c r="K422" s="102"/>
      <c r="L422" s="101"/>
      <c r="M422" s="101"/>
      <c r="N422" s="102"/>
      <c r="O422" s="102"/>
      <c r="P422" s="102"/>
      <c r="Q422" s="102"/>
      <c r="R422" s="102"/>
      <c r="S422" s="102"/>
      <c r="T422" s="102"/>
      <c r="U422" s="102"/>
      <c r="V422" s="102"/>
    </row>
    <row r="423" spans="2:22" ht="15.75" customHeight="1">
      <c r="B423" s="101"/>
      <c r="D423" s="111"/>
      <c r="E423" s="111"/>
      <c r="F423" s="153"/>
      <c r="G423" s="102"/>
      <c r="H423" s="101"/>
      <c r="I423" s="102"/>
      <c r="J423" s="102"/>
      <c r="K423" s="102"/>
      <c r="L423" s="101"/>
      <c r="M423" s="101"/>
      <c r="N423" s="102"/>
      <c r="O423" s="102"/>
      <c r="P423" s="102"/>
      <c r="Q423" s="102"/>
      <c r="R423" s="102"/>
      <c r="S423" s="102"/>
      <c r="T423" s="102"/>
      <c r="U423" s="102"/>
      <c r="V423" s="102"/>
    </row>
    <row r="424" spans="2:22" ht="15.75" customHeight="1">
      <c r="B424" s="101"/>
      <c r="D424" s="111"/>
      <c r="E424" s="111"/>
      <c r="F424" s="153"/>
      <c r="G424" s="102"/>
      <c r="H424" s="101"/>
      <c r="I424" s="102"/>
      <c r="J424" s="102"/>
      <c r="K424" s="102"/>
      <c r="L424" s="101"/>
      <c r="M424" s="101"/>
      <c r="N424" s="102"/>
      <c r="O424" s="102"/>
      <c r="P424" s="102"/>
      <c r="Q424" s="102"/>
      <c r="R424" s="102"/>
      <c r="S424" s="102"/>
      <c r="T424" s="102"/>
      <c r="U424" s="102"/>
      <c r="V424" s="102"/>
    </row>
    <row r="425" spans="2:22" ht="15.75" customHeight="1">
      <c r="B425" s="101"/>
      <c r="D425" s="111"/>
      <c r="E425" s="111"/>
      <c r="F425" s="153"/>
      <c r="G425" s="102"/>
      <c r="H425" s="101"/>
      <c r="I425" s="102"/>
      <c r="J425" s="102"/>
      <c r="K425" s="102"/>
      <c r="L425" s="101"/>
      <c r="M425" s="101"/>
      <c r="N425" s="102"/>
      <c r="O425" s="102"/>
      <c r="P425" s="102"/>
      <c r="Q425" s="102"/>
      <c r="R425" s="102"/>
      <c r="S425" s="102"/>
      <c r="T425" s="102"/>
      <c r="U425" s="102"/>
      <c r="V425" s="102"/>
    </row>
    <row r="426" spans="2:22" ht="15.75" customHeight="1">
      <c r="B426" s="101"/>
      <c r="D426" s="111"/>
      <c r="E426" s="111"/>
      <c r="F426" s="153"/>
      <c r="G426" s="102"/>
      <c r="H426" s="101"/>
      <c r="I426" s="102"/>
      <c r="J426" s="102"/>
      <c r="K426" s="102"/>
      <c r="L426" s="101"/>
      <c r="M426" s="101"/>
      <c r="N426" s="102"/>
      <c r="O426" s="102"/>
      <c r="P426" s="102"/>
      <c r="Q426" s="102"/>
      <c r="R426" s="102"/>
      <c r="S426" s="102"/>
      <c r="T426" s="102"/>
      <c r="U426" s="102"/>
      <c r="V426" s="102"/>
    </row>
    <row r="427" spans="2:22" ht="15.75" customHeight="1">
      <c r="B427" s="101"/>
      <c r="D427" s="111"/>
      <c r="E427" s="111"/>
      <c r="F427" s="153"/>
      <c r="G427" s="102"/>
      <c r="H427" s="101"/>
      <c r="I427" s="102"/>
      <c r="J427" s="102"/>
      <c r="K427" s="102"/>
      <c r="L427" s="101"/>
      <c r="M427" s="101"/>
      <c r="N427" s="102"/>
      <c r="O427" s="102"/>
      <c r="P427" s="102"/>
      <c r="Q427" s="102"/>
      <c r="R427" s="102"/>
      <c r="S427" s="102"/>
      <c r="T427" s="102"/>
      <c r="U427" s="102"/>
      <c r="V427" s="102"/>
    </row>
    <row r="428" spans="2:22" ht="15.75" customHeight="1">
      <c r="B428" s="101"/>
      <c r="D428" s="111"/>
      <c r="E428" s="111"/>
      <c r="F428" s="153"/>
      <c r="G428" s="102"/>
      <c r="H428" s="101"/>
      <c r="I428" s="102"/>
      <c r="J428" s="102"/>
      <c r="K428" s="102"/>
      <c r="L428" s="101"/>
      <c r="M428" s="101"/>
      <c r="N428" s="102"/>
      <c r="O428" s="102"/>
      <c r="P428" s="102"/>
      <c r="Q428" s="102"/>
      <c r="R428" s="102"/>
      <c r="S428" s="102"/>
      <c r="T428" s="102"/>
      <c r="U428" s="102"/>
      <c r="V428" s="102"/>
    </row>
    <row r="429" spans="2:22" ht="15.75" customHeight="1">
      <c r="B429" s="101"/>
      <c r="D429" s="111"/>
      <c r="E429" s="111"/>
      <c r="F429" s="153"/>
      <c r="G429" s="102"/>
      <c r="H429" s="101"/>
      <c r="I429" s="102"/>
      <c r="J429" s="102"/>
      <c r="K429" s="102"/>
      <c r="L429" s="101"/>
      <c r="M429" s="101"/>
      <c r="N429" s="102"/>
      <c r="O429" s="102"/>
      <c r="P429" s="102"/>
      <c r="Q429" s="102"/>
      <c r="R429" s="102"/>
      <c r="S429" s="102"/>
      <c r="T429" s="102"/>
      <c r="U429" s="102"/>
      <c r="V429" s="102"/>
    </row>
    <row r="430" spans="2:22" ht="15.75" customHeight="1">
      <c r="B430" s="101"/>
      <c r="D430" s="111"/>
      <c r="E430" s="111"/>
      <c r="F430" s="153"/>
      <c r="G430" s="102"/>
      <c r="H430" s="101"/>
      <c r="I430" s="102"/>
      <c r="J430" s="102"/>
      <c r="K430" s="102"/>
      <c r="L430" s="101"/>
      <c r="M430" s="101"/>
      <c r="N430" s="102"/>
      <c r="O430" s="102"/>
      <c r="P430" s="102"/>
      <c r="Q430" s="102"/>
      <c r="R430" s="102"/>
      <c r="S430" s="102"/>
      <c r="T430" s="102"/>
      <c r="U430" s="102"/>
      <c r="V430" s="102"/>
    </row>
    <row r="431" spans="2:22" ht="15.75" customHeight="1">
      <c r="B431" s="101"/>
      <c r="D431" s="111"/>
      <c r="E431" s="111"/>
      <c r="F431" s="153"/>
      <c r="G431" s="102"/>
      <c r="H431" s="101"/>
      <c r="I431" s="102"/>
      <c r="J431" s="102"/>
      <c r="K431" s="102"/>
      <c r="L431" s="101"/>
      <c r="M431" s="101"/>
      <c r="N431" s="102"/>
      <c r="O431" s="102"/>
      <c r="P431" s="102"/>
      <c r="Q431" s="102"/>
      <c r="R431" s="102"/>
      <c r="S431" s="102"/>
      <c r="T431" s="102"/>
      <c r="U431" s="102"/>
      <c r="V431" s="102"/>
    </row>
    <row r="432" spans="2:22" ht="15.75" customHeight="1">
      <c r="B432" s="101"/>
      <c r="D432" s="111"/>
      <c r="E432" s="111"/>
      <c r="F432" s="153"/>
      <c r="G432" s="102"/>
      <c r="H432" s="101"/>
      <c r="I432" s="102"/>
      <c r="J432" s="102"/>
      <c r="K432" s="102"/>
      <c r="L432" s="101"/>
      <c r="M432" s="101"/>
      <c r="N432" s="102"/>
      <c r="O432" s="102"/>
      <c r="P432" s="102"/>
      <c r="Q432" s="102"/>
      <c r="R432" s="102"/>
      <c r="S432" s="102"/>
      <c r="T432" s="102"/>
      <c r="U432" s="102"/>
      <c r="V432" s="102"/>
    </row>
    <row r="433" spans="2:22" ht="15.75" customHeight="1">
      <c r="B433" s="101"/>
      <c r="D433" s="111"/>
      <c r="E433" s="111"/>
      <c r="F433" s="153"/>
      <c r="G433" s="102"/>
      <c r="H433" s="101"/>
      <c r="I433" s="102"/>
      <c r="J433" s="102"/>
      <c r="K433" s="102"/>
      <c r="L433" s="101"/>
      <c r="M433" s="101"/>
      <c r="N433" s="102"/>
      <c r="O433" s="102"/>
      <c r="P433" s="102"/>
      <c r="Q433" s="102"/>
      <c r="R433" s="102"/>
      <c r="S433" s="102"/>
      <c r="T433" s="102"/>
      <c r="U433" s="102"/>
      <c r="V433" s="102"/>
    </row>
    <row r="434" spans="2:22" ht="15.75" customHeight="1">
      <c r="B434" s="101"/>
      <c r="D434" s="111"/>
      <c r="E434" s="111"/>
      <c r="F434" s="153"/>
      <c r="G434" s="102"/>
      <c r="H434" s="101"/>
      <c r="I434" s="102"/>
      <c r="J434" s="102"/>
      <c r="K434" s="102"/>
      <c r="L434" s="101"/>
      <c r="M434" s="101"/>
      <c r="N434" s="102"/>
      <c r="O434" s="102"/>
      <c r="P434" s="102"/>
      <c r="Q434" s="102"/>
      <c r="R434" s="102"/>
      <c r="S434" s="102"/>
      <c r="T434" s="102"/>
      <c r="U434" s="102"/>
      <c r="V434" s="102"/>
    </row>
    <row r="435" spans="2:22" ht="15.75" customHeight="1">
      <c r="B435" s="101"/>
      <c r="D435" s="111"/>
      <c r="E435" s="111"/>
      <c r="F435" s="153"/>
      <c r="G435" s="102"/>
      <c r="H435" s="101"/>
      <c r="I435" s="102"/>
      <c r="J435" s="102"/>
      <c r="K435" s="102"/>
      <c r="L435" s="101"/>
      <c r="M435" s="101"/>
      <c r="N435" s="102"/>
      <c r="O435" s="102"/>
      <c r="P435" s="102"/>
      <c r="Q435" s="102"/>
      <c r="R435" s="102"/>
      <c r="S435" s="102"/>
      <c r="T435" s="102"/>
      <c r="U435" s="102"/>
      <c r="V435" s="102"/>
    </row>
    <row r="436" spans="2:22" ht="15.75" customHeight="1">
      <c r="B436" s="101"/>
      <c r="D436" s="111"/>
      <c r="E436" s="111"/>
      <c r="F436" s="153"/>
      <c r="G436" s="102"/>
      <c r="H436" s="101"/>
      <c r="I436" s="102"/>
      <c r="J436" s="102"/>
      <c r="K436" s="102"/>
      <c r="L436" s="101"/>
      <c r="M436" s="101"/>
      <c r="N436" s="102"/>
      <c r="O436" s="102"/>
      <c r="P436" s="102"/>
      <c r="Q436" s="102"/>
      <c r="R436" s="102"/>
      <c r="S436" s="102"/>
      <c r="T436" s="102"/>
      <c r="U436" s="102"/>
      <c r="V436" s="102"/>
    </row>
    <row r="437" spans="2:22" ht="15.75" customHeight="1">
      <c r="B437" s="101"/>
      <c r="D437" s="111"/>
      <c r="E437" s="111"/>
      <c r="F437" s="153"/>
      <c r="G437" s="102"/>
      <c r="H437" s="101"/>
      <c r="I437" s="102"/>
      <c r="J437" s="102"/>
      <c r="K437" s="102"/>
      <c r="L437" s="101"/>
      <c r="M437" s="101"/>
      <c r="N437" s="102"/>
      <c r="O437" s="102"/>
      <c r="P437" s="102"/>
      <c r="Q437" s="102"/>
      <c r="R437" s="102"/>
      <c r="S437" s="102"/>
      <c r="T437" s="102"/>
      <c r="U437" s="102"/>
      <c r="V437" s="102"/>
    </row>
    <row r="438" spans="2:22" ht="15.75" customHeight="1">
      <c r="B438" s="101"/>
      <c r="D438" s="111"/>
      <c r="E438" s="111"/>
      <c r="F438" s="153"/>
      <c r="G438" s="102"/>
      <c r="H438" s="101"/>
      <c r="I438" s="102"/>
      <c r="J438" s="102"/>
      <c r="K438" s="102"/>
      <c r="L438" s="101"/>
      <c r="M438" s="101"/>
      <c r="N438" s="102"/>
      <c r="O438" s="102"/>
      <c r="P438" s="102"/>
      <c r="Q438" s="102"/>
      <c r="R438" s="102"/>
      <c r="S438" s="102"/>
      <c r="T438" s="102"/>
      <c r="U438" s="102"/>
      <c r="V438" s="102"/>
    </row>
    <row r="439" spans="2:22" ht="15.75" customHeight="1">
      <c r="B439" s="101"/>
      <c r="D439" s="111"/>
      <c r="E439" s="111"/>
      <c r="F439" s="153"/>
      <c r="G439" s="102"/>
      <c r="H439" s="101"/>
      <c r="I439" s="102"/>
      <c r="J439" s="102"/>
      <c r="K439" s="102"/>
      <c r="L439" s="101"/>
      <c r="M439" s="101"/>
      <c r="N439" s="102"/>
      <c r="O439" s="102"/>
      <c r="P439" s="102"/>
      <c r="Q439" s="102"/>
      <c r="R439" s="102"/>
      <c r="S439" s="102"/>
      <c r="T439" s="102"/>
      <c r="U439" s="102"/>
      <c r="V439" s="102"/>
    </row>
    <row r="440" spans="2:22" ht="15.75" customHeight="1">
      <c r="B440" s="101"/>
      <c r="D440" s="111"/>
      <c r="E440" s="111"/>
      <c r="F440" s="153"/>
      <c r="G440" s="102"/>
      <c r="H440" s="101"/>
      <c r="I440" s="102"/>
      <c r="J440" s="102"/>
      <c r="K440" s="102"/>
      <c r="L440" s="101"/>
      <c r="M440" s="101"/>
      <c r="N440" s="102"/>
      <c r="O440" s="102"/>
      <c r="P440" s="102"/>
      <c r="Q440" s="102"/>
      <c r="R440" s="102"/>
      <c r="S440" s="102"/>
      <c r="T440" s="102"/>
      <c r="U440" s="102"/>
      <c r="V440" s="102"/>
    </row>
    <row r="441" spans="2:22" ht="15.75" customHeight="1">
      <c r="B441" s="101"/>
      <c r="D441" s="111"/>
      <c r="E441" s="111"/>
      <c r="F441" s="153"/>
      <c r="G441" s="102"/>
      <c r="H441" s="101"/>
      <c r="I441" s="102"/>
      <c r="J441" s="102"/>
      <c r="K441" s="102"/>
      <c r="L441" s="101"/>
      <c r="M441" s="101"/>
      <c r="N441" s="102"/>
      <c r="O441" s="102"/>
      <c r="P441" s="102"/>
      <c r="Q441" s="102"/>
      <c r="R441" s="102"/>
      <c r="S441" s="102"/>
      <c r="T441" s="102"/>
      <c r="U441" s="102"/>
      <c r="V441" s="102"/>
    </row>
    <row r="442" spans="2:22" ht="15.75" customHeight="1">
      <c r="B442" s="101"/>
      <c r="D442" s="111"/>
      <c r="E442" s="111"/>
      <c r="F442" s="153"/>
      <c r="G442" s="102"/>
      <c r="H442" s="101"/>
      <c r="I442" s="102"/>
      <c r="J442" s="102"/>
      <c r="K442" s="102"/>
      <c r="L442" s="101"/>
      <c r="M442" s="101"/>
      <c r="N442" s="102"/>
      <c r="O442" s="102"/>
      <c r="P442" s="102"/>
      <c r="Q442" s="102"/>
      <c r="R442" s="102"/>
      <c r="S442" s="102"/>
      <c r="T442" s="102"/>
      <c r="U442" s="102"/>
      <c r="V442" s="102"/>
    </row>
    <row r="443" spans="2:22" ht="15.75" customHeight="1">
      <c r="B443" s="101"/>
      <c r="D443" s="111"/>
      <c r="E443" s="111"/>
      <c r="F443" s="153"/>
      <c r="G443" s="102"/>
      <c r="H443" s="101"/>
      <c r="I443" s="102"/>
      <c r="J443" s="102"/>
      <c r="K443" s="102"/>
      <c r="L443" s="101"/>
      <c r="M443" s="101"/>
      <c r="N443" s="102"/>
      <c r="O443" s="102"/>
      <c r="P443" s="102"/>
      <c r="Q443" s="102"/>
      <c r="R443" s="102"/>
      <c r="S443" s="102"/>
      <c r="T443" s="102"/>
      <c r="U443" s="102"/>
      <c r="V443" s="102"/>
    </row>
    <row r="444" spans="2:22" ht="15.75" customHeight="1">
      <c r="B444" s="101"/>
      <c r="D444" s="111"/>
      <c r="E444" s="111"/>
      <c r="F444" s="153"/>
      <c r="G444" s="102"/>
      <c r="H444" s="101"/>
      <c r="I444" s="102"/>
      <c r="J444" s="102"/>
      <c r="K444" s="102"/>
      <c r="L444" s="101"/>
      <c r="M444" s="101"/>
      <c r="N444" s="102"/>
      <c r="O444" s="102"/>
      <c r="P444" s="102"/>
      <c r="Q444" s="102"/>
      <c r="R444" s="102"/>
      <c r="S444" s="102"/>
      <c r="T444" s="102"/>
      <c r="U444" s="102"/>
      <c r="V444" s="102"/>
    </row>
    <row r="445" spans="2:22" ht="15.75" customHeight="1">
      <c r="B445" s="101"/>
      <c r="D445" s="111"/>
      <c r="E445" s="111"/>
      <c r="F445" s="153"/>
      <c r="G445" s="102"/>
      <c r="H445" s="101"/>
      <c r="I445" s="102"/>
      <c r="J445" s="102"/>
      <c r="K445" s="102"/>
      <c r="L445" s="101"/>
      <c r="M445" s="101"/>
      <c r="N445" s="102"/>
      <c r="O445" s="102"/>
      <c r="P445" s="102"/>
      <c r="Q445" s="102"/>
      <c r="R445" s="102"/>
      <c r="S445" s="102"/>
      <c r="T445" s="102"/>
      <c r="U445" s="102"/>
      <c r="V445" s="102"/>
    </row>
    <row r="446" spans="2:22" ht="15.75" customHeight="1">
      <c r="B446" s="101"/>
      <c r="D446" s="111"/>
      <c r="E446" s="111"/>
      <c r="F446" s="153"/>
      <c r="G446" s="102"/>
      <c r="H446" s="101"/>
      <c r="I446" s="102"/>
      <c r="J446" s="102"/>
      <c r="K446" s="102"/>
      <c r="L446" s="101"/>
      <c r="M446" s="101"/>
      <c r="N446" s="102"/>
      <c r="O446" s="102"/>
      <c r="P446" s="102"/>
      <c r="Q446" s="102"/>
      <c r="R446" s="102"/>
      <c r="S446" s="102"/>
      <c r="T446" s="102"/>
      <c r="U446" s="102"/>
      <c r="V446" s="102"/>
    </row>
    <row r="447" spans="2:22" ht="15.75" customHeight="1">
      <c r="B447" s="101"/>
      <c r="D447" s="111"/>
      <c r="E447" s="111"/>
      <c r="F447" s="153"/>
      <c r="G447" s="102"/>
      <c r="H447" s="101"/>
      <c r="I447" s="102"/>
      <c r="J447" s="102"/>
      <c r="K447" s="102"/>
      <c r="L447" s="101"/>
      <c r="M447" s="101"/>
      <c r="N447" s="102"/>
      <c r="O447" s="102"/>
      <c r="P447" s="102"/>
      <c r="Q447" s="102"/>
      <c r="R447" s="102"/>
      <c r="S447" s="102"/>
      <c r="T447" s="102"/>
      <c r="U447" s="102"/>
      <c r="V447" s="102"/>
    </row>
    <row r="448" spans="2:22" ht="15.75" customHeight="1">
      <c r="B448" s="101"/>
      <c r="D448" s="111"/>
      <c r="E448" s="111"/>
      <c r="F448" s="153"/>
      <c r="G448" s="102"/>
      <c r="H448" s="101"/>
      <c r="I448" s="102"/>
      <c r="J448" s="102"/>
      <c r="K448" s="102"/>
      <c r="L448" s="101"/>
      <c r="M448" s="101"/>
      <c r="N448" s="102"/>
      <c r="O448" s="102"/>
      <c r="P448" s="102"/>
      <c r="Q448" s="102"/>
      <c r="R448" s="102"/>
      <c r="S448" s="102"/>
      <c r="T448" s="102"/>
      <c r="U448" s="102"/>
      <c r="V448" s="102"/>
    </row>
    <row r="449" spans="2:22" ht="15.75" customHeight="1">
      <c r="B449" s="101"/>
      <c r="D449" s="111"/>
      <c r="E449" s="111"/>
      <c r="F449" s="153"/>
      <c r="G449" s="102"/>
      <c r="H449" s="101"/>
      <c r="I449" s="102"/>
      <c r="J449" s="102"/>
      <c r="K449" s="102"/>
      <c r="L449" s="101"/>
      <c r="M449" s="101"/>
      <c r="N449" s="102"/>
      <c r="O449" s="102"/>
      <c r="P449" s="102"/>
      <c r="Q449" s="102"/>
      <c r="R449" s="102"/>
      <c r="S449" s="102"/>
      <c r="T449" s="102"/>
      <c r="U449" s="102"/>
      <c r="V449" s="102"/>
    </row>
    <row r="450" spans="2:22" ht="15.75" customHeight="1">
      <c r="B450" s="101"/>
      <c r="D450" s="111"/>
      <c r="E450" s="111"/>
      <c r="F450" s="153"/>
      <c r="G450" s="102"/>
      <c r="H450" s="101"/>
      <c r="I450" s="102"/>
      <c r="J450" s="102"/>
      <c r="K450" s="102"/>
      <c r="L450" s="101"/>
      <c r="M450" s="101"/>
      <c r="N450" s="102"/>
      <c r="O450" s="102"/>
      <c r="P450" s="102"/>
      <c r="Q450" s="102"/>
      <c r="R450" s="102"/>
      <c r="S450" s="102"/>
      <c r="T450" s="102"/>
      <c r="U450" s="102"/>
      <c r="V450" s="102"/>
    </row>
    <row r="451" spans="2:22" ht="15.75" customHeight="1">
      <c r="B451" s="101"/>
      <c r="D451" s="111"/>
      <c r="E451" s="111"/>
      <c r="F451" s="153"/>
      <c r="G451" s="102"/>
      <c r="H451" s="101"/>
      <c r="I451" s="102"/>
      <c r="J451" s="102"/>
      <c r="K451" s="102"/>
      <c r="L451" s="101"/>
      <c r="M451" s="101"/>
      <c r="N451" s="102"/>
      <c r="O451" s="102"/>
      <c r="P451" s="102"/>
      <c r="Q451" s="102"/>
      <c r="R451" s="102"/>
      <c r="S451" s="102"/>
      <c r="T451" s="102"/>
      <c r="U451" s="102"/>
      <c r="V451" s="102"/>
    </row>
    <row r="452" spans="2:22" ht="15.75" customHeight="1">
      <c r="B452" s="101"/>
      <c r="D452" s="111"/>
      <c r="E452" s="111"/>
      <c r="F452" s="153"/>
      <c r="G452" s="102"/>
      <c r="H452" s="101"/>
      <c r="I452" s="102"/>
      <c r="J452" s="102"/>
      <c r="K452" s="102"/>
      <c r="L452" s="101"/>
      <c r="M452" s="101"/>
      <c r="N452" s="102"/>
      <c r="O452" s="102"/>
      <c r="P452" s="102"/>
      <c r="Q452" s="102"/>
      <c r="R452" s="102"/>
      <c r="S452" s="102"/>
      <c r="T452" s="102"/>
      <c r="U452" s="102"/>
      <c r="V452" s="102"/>
    </row>
    <row r="453" spans="2:22" ht="15.75" customHeight="1">
      <c r="B453" s="101"/>
      <c r="D453" s="111"/>
      <c r="E453" s="111"/>
      <c r="F453" s="153"/>
      <c r="G453" s="102"/>
      <c r="H453" s="101"/>
      <c r="I453" s="102"/>
      <c r="J453" s="102"/>
      <c r="K453" s="102"/>
      <c r="L453" s="101"/>
      <c r="M453" s="101"/>
      <c r="N453" s="102"/>
      <c r="O453" s="102"/>
      <c r="P453" s="102"/>
      <c r="Q453" s="102"/>
      <c r="R453" s="102"/>
      <c r="S453" s="102"/>
      <c r="T453" s="102"/>
      <c r="U453" s="102"/>
      <c r="V453" s="102"/>
    </row>
    <row r="454" spans="2:22" ht="15.75" customHeight="1">
      <c r="B454" s="101"/>
      <c r="D454" s="111"/>
      <c r="E454" s="111"/>
      <c r="F454" s="153"/>
      <c r="G454" s="102"/>
      <c r="H454" s="101"/>
      <c r="I454" s="102"/>
      <c r="J454" s="102"/>
      <c r="K454" s="102"/>
      <c r="L454" s="101"/>
      <c r="M454" s="101"/>
      <c r="N454" s="102"/>
      <c r="O454" s="102"/>
      <c r="P454" s="102"/>
      <c r="Q454" s="102"/>
      <c r="R454" s="102"/>
      <c r="S454" s="102"/>
      <c r="T454" s="102"/>
      <c r="U454" s="102"/>
      <c r="V454" s="102"/>
    </row>
    <row r="455" spans="2:22" ht="15.75" customHeight="1">
      <c r="B455" s="101"/>
      <c r="D455" s="111"/>
      <c r="E455" s="111"/>
      <c r="F455" s="153"/>
      <c r="G455" s="102"/>
      <c r="H455" s="101"/>
      <c r="I455" s="102"/>
      <c r="J455" s="102"/>
      <c r="K455" s="102"/>
      <c r="L455" s="101"/>
      <c r="M455" s="101"/>
      <c r="N455" s="102"/>
      <c r="O455" s="102"/>
      <c r="P455" s="102"/>
      <c r="Q455" s="102"/>
      <c r="R455" s="102"/>
      <c r="S455" s="102"/>
      <c r="T455" s="102"/>
      <c r="U455" s="102"/>
      <c r="V455" s="102"/>
    </row>
    <row r="456" spans="2:22" ht="15.75" customHeight="1">
      <c r="B456" s="101"/>
      <c r="D456" s="111"/>
      <c r="E456" s="111"/>
      <c r="F456" s="153"/>
      <c r="G456" s="102"/>
      <c r="H456" s="101"/>
      <c r="I456" s="102"/>
      <c r="J456" s="102"/>
      <c r="K456" s="102"/>
      <c r="L456" s="101"/>
      <c r="M456" s="101"/>
      <c r="N456" s="102"/>
      <c r="O456" s="102"/>
      <c r="P456" s="102"/>
      <c r="Q456" s="102"/>
      <c r="R456" s="102"/>
      <c r="S456" s="102"/>
      <c r="T456" s="102"/>
      <c r="U456" s="102"/>
      <c r="V456" s="102"/>
    </row>
    <row r="457" spans="2:22" ht="15.75" customHeight="1">
      <c r="B457" s="101"/>
      <c r="D457" s="111"/>
      <c r="E457" s="111"/>
      <c r="F457" s="153"/>
      <c r="G457" s="102"/>
      <c r="H457" s="101"/>
      <c r="I457" s="102"/>
      <c r="J457" s="102"/>
      <c r="K457" s="102"/>
      <c r="L457" s="101"/>
      <c r="M457" s="101"/>
      <c r="N457" s="102"/>
      <c r="O457" s="102"/>
      <c r="P457" s="102"/>
      <c r="Q457" s="102"/>
      <c r="R457" s="102"/>
      <c r="S457" s="102"/>
      <c r="T457" s="102"/>
      <c r="U457" s="102"/>
      <c r="V457" s="102"/>
    </row>
    <row r="458" spans="2:22" ht="15.75" customHeight="1">
      <c r="B458" s="101"/>
      <c r="D458" s="111"/>
      <c r="E458" s="111"/>
      <c r="F458" s="153"/>
      <c r="G458" s="102"/>
      <c r="H458" s="101"/>
      <c r="I458" s="102"/>
      <c r="J458" s="102"/>
      <c r="K458" s="102"/>
      <c r="L458" s="101"/>
      <c r="M458" s="101"/>
      <c r="N458" s="102"/>
      <c r="O458" s="102"/>
      <c r="P458" s="102"/>
      <c r="Q458" s="102"/>
      <c r="R458" s="102"/>
      <c r="S458" s="102"/>
      <c r="T458" s="102"/>
      <c r="U458" s="102"/>
      <c r="V458" s="102"/>
    </row>
    <row r="459" spans="2:22" ht="15.75" customHeight="1">
      <c r="B459" s="101"/>
      <c r="D459" s="111"/>
      <c r="E459" s="111"/>
      <c r="F459" s="153"/>
      <c r="G459" s="102"/>
      <c r="H459" s="101"/>
      <c r="I459" s="102"/>
      <c r="J459" s="102"/>
      <c r="K459" s="102"/>
      <c r="L459" s="101"/>
      <c r="M459" s="101"/>
      <c r="N459" s="102"/>
      <c r="O459" s="102"/>
      <c r="P459" s="102"/>
      <c r="Q459" s="102"/>
      <c r="R459" s="102"/>
      <c r="S459" s="102"/>
      <c r="T459" s="102"/>
      <c r="U459" s="102"/>
      <c r="V459" s="102"/>
    </row>
    <row r="460" spans="2:22" ht="15.75" customHeight="1">
      <c r="B460" s="101"/>
      <c r="D460" s="111"/>
      <c r="E460" s="111"/>
      <c r="F460" s="153"/>
      <c r="G460" s="102"/>
      <c r="H460" s="101"/>
      <c r="I460" s="102"/>
      <c r="J460" s="102"/>
      <c r="K460" s="102"/>
      <c r="L460" s="101"/>
      <c r="M460" s="101"/>
      <c r="N460" s="102"/>
      <c r="O460" s="102"/>
      <c r="P460" s="102"/>
      <c r="Q460" s="102"/>
      <c r="R460" s="102"/>
      <c r="S460" s="102"/>
      <c r="T460" s="102"/>
      <c r="U460" s="102"/>
      <c r="V460" s="102"/>
    </row>
    <row r="461" spans="2:22" ht="15.75" customHeight="1">
      <c r="B461" s="101"/>
      <c r="D461" s="111"/>
      <c r="E461" s="111"/>
      <c r="F461" s="153"/>
      <c r="G461" s="102"/>
      <c r="H461" s="101"/>
      <c r="I461" s="102"/>
      <c r="J461" s="102"/>
      <c r="K461" s="102"/>
      <c r="L461" s="101"/>
      <c r="M461" s="101"/>
      <c r="N461" s="102"/>
      <c r="O461" s="102"/>
      <c r="P461" s="102"/>
      <c r="Q461" s="102"/>
      <c r="R461" s="102"/>
      <c r="S461" s="102"/>
      <c r="T461" s="102"/>
      <c r="U461" s="102"/>
      <c r="V461" s="102"/>
    </row>
    <row r="462" spans="2:22" ht="15.75" customHeight="1">
      <c r="B462" s="101"/>
      <c r="D462" s="111"/>
      <c r="E462" s="111"/>
      <c r="F462" s="153"/>
      <c r="G462" s="102"/>
      <c r="H462" s="101"/>
      <c r="I462" s="102"/>
      <c r="J462" s="102"/>
      <c r="K462" s="102"/>
      <c r="L462" s="101"/>
      <c r="M462" s="101"/>
      <c r="N462" s="102"/>
      <c r="O462" s="102"/>
      <c r="P462" s="102"/>
      <c r="Q462" s="102"/>
      <c r="R462" s="102"/>
      <c r="S462" s="102"/>
      <c r="T462" s="102"/>
      <c r="U462" s="102"/>
      <c r="V462" s="102"/>
    </row>
    <row r="463" spans="2:22" ht="15.75" customHeight="1">
      <c r="B463" s="101"/>
      <c r="D463" s="111"/>
      <c r="E463" s="111"/>
      <c r="F463" s="153"/>
      <c r="G463" s="102"/>
      <c r="H463" s="101"/>
      <c r="I463" s="102"/>
      <c r="J463" s="102"/>
      <c r="K463" s="102"/>
      <c r="L463" s="101"/>
      <c r="M463" s="101"/>
      <c r="N463" s="102"/>
      <c r="O463" s="102"/>
      <c r="P463" s="102"/>
      <c r="Q463" s="102"/>
      <c r="R463" s="102"/>
      <c r="S463" s="102"/>
      <c r="T463" s="102"/>
      <c r="U463" s="102"/>
      <c r="V463" s="102"/>
    </row>
    <row r="464" spans="2:22" ht="15.75" customHeight="1">
      <c r="B464" s="101"/>
      <c r="D464" s="111"/>
      <c r="E464" s="111"/>
      <c r="F464" s="153"/>
      <c r="G464" s="102"/>
      <c r="H464" s="101"/>
      <c r="I464" s="102"/>
      <c r="J464" s="102"/>
      <c r="K464" s="102"/>
      <c r="L464" s="101"/>
      <c r="M464" s="101"/>
      <c r="N464" s="102"/>
      <c r="O464" s="102"/>
      <c r="P464" s="102"/>
      <c r="Q464" s="102"/>
      <c r="R464" s="102"/>
      <c r="S464" s="102"/>
      <c r="T464" s="102"/>
      <c r="U464" s="102"/>
      <c r="V464" s="102"/>
    </row>
    <row r="465" spans="2:22" ht="15.75" customHeight="1">
      <c r="B465" s="101"/>
      <c r="D465" s="111"/>
      <c r="E465" s="111"/>
      <c r="F465" s="153"/>
      <c r="G465" s="102"/>
      <c r="H465" s="101"/>
      <c r="I465" s="102"/>
      <c r="J465" s="102"/>
      <c r="K465" s="102"/>
      <c r="L465" s="101"/>
      <c r="M465" s="101"/>
      <c r="N465" s="102"/>
      <c r="O465" s="102"/>
      <c r="P465" s="102"/>
      <c r="Q465" s="102"/>
      <c r="R465" s="102"/>
      <c r="S465" s="102"/>
      <c r="T465" s="102"/>
      <c r="U465" s="102"/>
      <c r="V465" s="102"/>
    </row>
    <row r="466" spans="2:22" ht="15.75" customHeight="1">
      <c r="B466" s="101"/>
      <c r="D466" s="111"/>
      <c r="E466" s="111"/>
      <c r="F466" s="153"/>
      <c r="G466" s="102"/>
      <c r="H466" s="101"/>
      <c r="I466" s="102"/>
      <c r="J466" s="102"/>
      <c r="K466" s="102"/>
      <c r="L466" s="101"/>
      <c r="M466" s="101"/>
      <c r="N466" s="102"/>
      <c r="O466" s="102"/>
      <c r="P466" s="102"/>
      <c r="Q466" s="102"/>
      <c r="R466" s="102"/>
      <c r="S466" s="102"/>
      <c r="T466" s="102"/>
      <c r="U466" s="102"/>
      <c r="V466" s="102"/>
    </row>
    <row r="467" spans="2:22" ht="15.75" customHeight="1">
      <c r="B467" s="101"/>
      <c r="D467" s="111"/>
      <c r="E467" s="111"/>
      <c r="F467" s="153"/>
      <c r="G467" s="102"/>
      <c r="H467" s="101"/>
      <c r="I467" s="102"/>
      <c r="J467" s="102"/>
      <c r="K467" s="102"/>
      <c r="L467" s="101"/>
      <c r="M467" s="101"/>
      <c r="N467" s="102"/>
      <c r="O467" s="102"/>
      <c r="P467" s="102"/>
      <c r="Q467" s="102"/>
      <c r="R467" s="102"/>
      <c r="S467" s="102"/>
      <c r="T467" s="102"/>
      <c r="U467" s="102"/>
      <c r="V467" s="102"/>
    </row>
    <row r="468" spans="2:22" ht="15.75" customHeight="1">
      <c r="B468" s="101"/>
      <c r="D468" s="111"/>
      <c r="E468" s="111"/>
      <c r="F468" s="153"/>
      <c r="G468" s="102"/>
      <c r="H468" s="101"/>
      <c r="I468" s="102"/>
      <c r="J468" s="102"/>
      <c r="K468" s="102"/>
      <c r="L468" s="101"/>
      <c r="M468" s="101"/>
      <c r="N468" s="102"/>
      <c r="O468" s="102"/>
      <c r="P468" s="102"/>
      <c r="Q468" s="102"/>
      <c r="R468" s="102"/>
      <c r="S468" s="102"/>
      <c r="T468" s="102"/>
      <c r="U468" s="102"/>
      <c r="V468" s="102"/>
    </row>
    <row r="469" spans="2:22" ht="15.75" customHeight="1">
      <c r="B469" s="101"/>
      <c r="D469" s="111"/>
      <c r="E469" s="111"/>
      <c r="F469" s="153"/>
      <c r="G469" s="102"/>
      <c r="H469" s="101"/>
      <c r="I469" s="102"/>
      <c r="J469" s="102"/>
      <c r="K469" s="102"/>
      <c r="L469" s="101"/>
      <c r="M469" s="101"/>
      <c r="N469" s="102"/>
      <c r="O469" s="102"/>
      <c r="P469" s="102"/>
      <c r="Q469" s="102"/>
      <c r="R469" s="102"/>
      <c r="S469" s="102"/>
      <c r="T469" s="102"/>
      <c r="U469" s="102"/>
      <c r="V469" s="102"/>
    </row>
    <row r="470" spans="2:22" ht="15.75" customHeight="1">
      <c r="B470" s="101"/>
      <c r="D470" s="111"/>
      <c r="E470" s="111"/>
      <c r="F470" s="153"/>
      <c r="G470" s="102"/>
      <c r="H470" s="101"/>
      <c r="I470" s="102"/>
      <c r="J470" s="102"/>
      <c r="K470" s="102"/>
      <c r="L470" s="101"/>
      <c r="M470" s="101"/>
      <c r="N470" s="102"/>
      <c r="O470" s="102"/>
      <c r="P470" s="102"/>
      <c r="Q470" s="102"/>
      <c r="R470" s="102"/>
      <c r="S470" s="102"/>
      <c r="T470" s="102"/>
      <c r="U470" s="102"/>
      <c r="V470" s="102"/>
    </row>
    <row r="471" spans="2:22" ht="15.75" customHeight="1">
      <c r="B471" s="101"/>
      <c r="D471" s="111"/>
      <c r="E471" s="111"/>
      <c r="F471" s="153"/>
      <c r="G471" s="102"/>
      <c r="H471" s="101"/>
      <c r="I471" s="102"/>
      <c r="J471" s="102"/>
      <c r="K471" s="102"/>
      <c r="L471" s="101"/>
      <c r="M471" s="101"/>
      <c r="N471" s="102"/>
      <c r="O471" s="102"/>
      <c r="P471" s="102"/>
      <c r="Q471" s="102"/>
      <c r="R471" s="102"/>
      <c r="S471" s="102"/>
      <c r="T471" s="102"/>
      <c r="U471" s="102"/>
      <c r="V471" s="102"/>
    </row>
    <row r="472" spans="2:22" ht="15.75" customHeight="1">
      <c r="B472" s="101"/>
      <c r="D472" s="111"/>
      <c r="E472" s="111"/>
      <c r="F472" s="153"/>
      <c r="G472" s="102"/>
      <c r="H472" s="101"/>
      <c r="I472" s="102"/>
      <c r="J472" s="102"/>
      <c r="K472" s="102"/>
      <c r="L472" s="101"/>
      <c r="M472" s="101"/>
      <c r="N472" s="102"/>
      <c r="O472" s="102"/>
      <c r="P472" s="102"/>
      <c r="Q472" s="102"/>
      <c r="R472" s="102"/>
      <c r="S472" s="102"/>
      <c r="T472" s="102"/>
      <c r="U472" s="102"/>
      <c r="V472" s="102"/>
    </row>
    <row r="473" spans="2:22" ht="15.75" customHeight="1">
      <c r="B473" s="101"/>
      <c r="D473" s="111"/>
      <c r="E473" s="111"/>
      <c r="F473" s="153"/>
      <c r="G473" s="102"/>
      <c r="H473" s="101"/>
      <c r="I473" s="102"/>
      <c r="J473" s="102"/>
      <c r="K473" s="102"/>
      <c r="L473" s="101"/>
      <c r="M473" s="101"/>
      <c r="N473" s="102"/>
      <c r="O473" s="102"/>
      <c r="P473" s="102"/>
      <c r="Q473" s="102"/>
      <c r="R473" s="102"/>
      <c r="S473" s="102"/>
      <c r="T473" s="102"/>
      <c r="U473" s="102"/>
      <c r="V473" s="102"/>
    </row>
    <row r="474" spans="2:22" ht="15.75" customHeight="1">
      <c r="B474" s="101"/>
      <c r="D474" s="111"/>
      <c r="E474" s="111"/>
      <c r="F474" s="153"/>
      <c r="G474" s="102"/>
      <c r="H474" s="101"/>
      <c r="I474" s="102"/>
      <c r="J474" s="102"/>
      <c r="K474" s="102"/>
      <c r="L474" s="101"/>
      <c r="M474" s="101"/>
      <c r="N474" s="102"/>
      <c r="O474" s="102"/>
      <c r="P474" s="102"/>
      <c r="Q474" s="102"/>
      <c r="R474" s="102"/>
      <c r="S474" s="102"/>
      <c r="T474" s="102"/>
      <c r="U474" s="102"/>
      <c r="V474" s="102"/>
    </row>
    <row r="475" spans="2:22" ht="15.75" customHeight="1">
      <c r="B475" s="101"/>
      <c r="D475" s="111"/>
      <c r="E475" s="111"/>
      <c r="F475" s="153"/>
      <c r="G475" s="102"/>
      <c r="H475" s="101"/>
      <c r="I475" s="102"/>
      <c r="J475" s="102"/>
      <c r="K475" s="102"/>
      <c r="L475" s="101"/>
      <c r="M475" s="101"/>
      <c r="N475" s="102"/>
      <c r="O475" s="102"/>
      <c r="P475" s="102"/>
      <c r="Q475" s="102"/>
      <c r="R475" s="102"/>
      <c r="S475" s="102"/>
      <c r="T475" s="102"/>
      <c r="U475" s="102"/>
      <c r="V475" s="102"/>
    </row>
    <row r="476" spans="2:22" ht="15.75" customHeight="1">
      <c r="B476" s="101"/>
      <c r="D476" s="111"/>
      <c r="E476" s="111"/>
      <c r="F476" s="153"/>
      <c r="G476" s="102"/>
      <c r="H476" s="101"/>
      <c r="I476" s="102"/>
      <c r="J476" s="102"/>
      <c r="K476" s="102"/>
      <c r="L476" s="101"/>
      <c r="M476" s="101"/>
      <c r="N476" s="102"/>
      <c r="O476" s="102"/>
      <c r="P476" s="102"/>
      <c r="Q476" s="102"/>
      <c r="R476" s="102"/>
      <c r="S476" s="102"/>
      <c r="T476" s="102"/>
      <c r="U476" s="102"/>
      <c r="V476" s="102"/>
    </row>
    <row r="477" spans="2:22" ht="15.75" customHeight="1">
      <c r="B477" s="101"/>
      <c r="D477" s="111"/>
      <c r="E477" s="111"/>
      <c r="F477" s="153"/>
      <c r="G477" s="102"/>
      <c r="H477" s="101"/>
      <c r="I477" s="102"/>
      <c r="J477" s="102"/>
      <c r="K477" s="102"/>
      <c r="L477" s="101"/>
      <c r="M477" s="101"/>
      <c r="N477" s="102"/>
      <c r="O477" s="102"/>
      <c r="P477" s="102"/>
      <c r="Q477" s="102"/>
      <c r="R477" s="102"/>
      <c r="S477" s="102"/>
      <c r="T477" s="102"/>
      <c r="U477" s="102"/>
      <c r="V477" s="102"/>
    </row>
    <row r="478" spans="2:22" ht="15.75" customHeight="1">
      <c r="B478" s="101"/>
      <c r="D478" s="111"/>
      <c r="E478" s="111"/>
      <c r="F478" s="153"/>
      <c r="G478" s="102"/>
      <c r="H478" s="101"/>
      <c r="I478" s="102"/>
      <c r="J478" s="102"/>
      <c r="K478" s="102"/>
      <c r="L478" s="101"/>
      <c r="M478" s="101"/>
      <c r="N478" s="102"/>
      <c r="O478" s="102"/>
      <c r="P478" s="102"/>
      <c r="Q478" s="102"/>
      <c r="R478" s="102"/>
      <c r="S478" s="102"/>
      <c r="T478" s="102"/>
      <c r="U478" s="102"/>
      <c r="V478" s="102"/>
    </row>
    <row r="479" spans="2:22" ht="15.75" customHeight="1">
      <c r="B479" s="101"/>
      <c r="D479" s="111"/>
      <c r="E479" s="111"/>
      <c r="F479" s="153"/>
      <c r="G479" s="102"/>
      <c r="H479" s="101"/>
      <c r="I479" s="102"/>
      <c r="J479" s="102"/>
      <c r="K479" s="102"/>
      <c r="L479" s="101"/>
      <c r="M479" s="101"/>
      <c r="N479" s="102"/>
      <c r="O479" s="102"/>
      <c r="P479" s="102"/>
      <c r="Q479" s="102"/>
      <c r="R479" s="102"/>
      <c r="S479" s="102"/>
      <c r="T479" s="102"/>
      <c r="U479" s="102"/>
      <c r="V479" s="102"/>
    </row>
    <row r="480" spans="2:22" ht="15.75" customHeight="1">
      <c r="B480" s="101"/>
      <c r="D480" s="111"/>
      <c r="E480" s="111"/>
      <c r="F480" s="153"/>
      <c r="G480" s="102"/>
      <c r="H480" s="101"/>
      <c r="I480" s="102"/>
      <c r="J480" s="102"/>
      <c r="K480" s="102"/>
      <c r="L480" s="101"/>
      <c r="M480" s="101"/>
      <c r="N480" s="102"/>
      <c r="O480" s="102"/>
      <c r="P480" s="102"/>
      <c r="Q480" s="102"/>
      <c r="R480" s="102"/>
      <c r="S480" s="102"/>
      <c r="T480" s="102"/>
      <c r="U480" s="102"/>
      <c r="V480" s="102"/>
    </row>
    <row r="481" spans="2:22" ht="15.75" customHeight="1">
      <c r="B481" s="101"/>
      <c r="D481" s="111"/>
      <c r="E481" s="111"/>
      <c r="F481" s="153"/>
      <c r="G481" s="102"/>
      <c r="H481" s="101"/>
      <c r="I481" s="102"/>
      <c r="J481" s="102"/>
      <c r="K481" s="102"/>
      <c r="L481" s="101"/>
      <c r="M481" s="101"/>
      <c r="N481" s="102"/>
      <c r="O481" s="102"/>
      <c r="P481" s="102"/>
      <c r="Q481" s="102"/>
      <c r="R481" s="102"/>
      <c r="S481" s="102"/>
      <c r="T481" s="102"/>
      <c r="U481" s="102"/>
      <c r="V481" s="102"/>
    </row>
    <row r="482" spans="2:22" ht="15.75" customHeight="1">
      <c r="B482" s="101"/>
      <c r="D482" s="111"/>
      <c r="E482" s="111"/>
      <c r="F482" s="153"/>
      <c r="G482" s="102"/>
      <c r="H482" s="101"/>
      <c r="I482" s="102"/>
      <c r="J482" s="102"/>
      <c r="K482" s="102"/>
      <c r="L482" s="101"/>
      <c r="M482" s="101"/>
      <c r="N482" s="102"/>
      <c r="O482" s="102"/>
      <c r="P482" s="102"/>
      <c r="Q482" s="102"/>
      <c r="R482" s="102"/>
      <c r="S482" s="102"/>
      <c r="T482" s="102"/>
      <c r="U482" s="102"/>
      <c r="V482" s="102"/>
    </row>
    <row r="483" spans="2:22" ht="15.75" customHeight="1">
      <c r="B483" s="101"/>
      <c r="D483" s="111"/>
      <c r="E483" s="111"/>
      <c r="F483" s="153"/>
      <c r="G483" s="102"/>
      <c r="H483" s="101"/>
      <c r="I483" s="102"/>
      <c r="J483" s="102"/>
      <c r="K483" s="102"/>
      <c r="L483" s="101"/>
      <c r="M483" s="101"/>
      <c r="N483" s="102"/>
      <c r="O483" s="102"/>
      <c r="P483" s="102"/>
      <c r="Q483" s="102"/>
      <c r="R483" s="102"/>
      <c r="S483" s="102"/>
      <c r="T483" s="102"/>
      <c r="U483" s="102"/>
      <c r="V483" s="102"/>
    </row>
    <row r="484" spans="2:22" ht="15.75" customHeight="1">
      <c r="B484" s="101"/>
      <c r="D484" s="111"/>
      <c r="E484" s="111"/>
      <c r="F484" s="153"/>
      <c r="G484" s="102"/>
      <c r="H484" s="101"/>
      <c r="I484" s="102"/>
      <c r="J484" s="102"/>
      <c r="K484" s="102"/>
      <c r="L484" s="101"/>
      <c r="M484" s="101"/>
      <c r="N484" s="102"/>
      <c r="O484" s="102"/>
      <c r="P484" s="102"/>
      <c r="Q484" s="102"/>
      <c r="R484" s="102"/>
      <c r="S484" s="102"/>
      <c r="T484" s="102"/>
      <c r="U484" s="102"/>
      <c r="V484" s="102"/>
    </row>
    <row r="485" spans="2:22" ht="15.75" customHeight="1">
      <c r="B485" s="101"/>
      <c r="D485" s="111"/>
      <c r="E485" s="111"/>
      <c r="F485" s="153"/>
      <c r="G485" s="102"/>
      <c r="H485" s="101"/>
      <c r="I485" s="102"/>
      <c r="J485" s="102"/>
      <c r="K485" s="102"/>
      <c r="L485" s="101"/>
      <c r="M485" s="101"/>
      <c r="N485" s="102"/>
      <c r="O485" s="102"/>
      <c r="P485" s="102"/>
      <c r="Q485" s="102"/>
      <c r="R485" s="102"/>
      <c r="S485" s="102"/>
      <c r="T485" s="102"/>
      <c r="U485" s="102"/>
      <c r="V485" s="102"/>
    </row>
    <row r="486" spans="2:22" ht="15.75" customHeight="1">
      <c r="B486" s="101"/>
      <c r="D486" s="111"/>
      <c r="E486" s="111"/>
      <c r="F486" s="153"/>
      <c r="G486" s="102"/>
      <c r="H486" s="101"/>
      <c r="I486" s="102"/>
      <c r="J486" s="102"/>
      <c r="K486" s="102"/>
      <c r="L486" s="101"/>
      <c r="M486" s="101"/>
      <c r="N486" s="102"/>
      <c r="O486" s="102"/>
      <c r="P486" s="102"/>
      <c r="Q486" s="102"/>
      <c r="R486" s="102"/>
      <c r="S486" s="102"/>
      <c r="T486" s="102"/>
      <c r="U486" s="102"/>
      <c r="V486" s="102"/>
    </row>
    <row r="487" spans="2:22" ht="15.75" customHeight="1">
      <c r="B487" s="101"/>
      <c r="D487" s="111"/>
      <c r="E487" s="111"/>
      <c r="F487" s="153"/>
      <c r="G487" s="102"/>
      <c r="H487" s="101"/>
      <c r="I487" s="102"/>
      <c r="J487" s="102"/>
      <c r="K487" s="102"/>
      <c r="L487" s="101"/>
      <c r="M487" s="101"/>
      <c r="N487" s="102"/>
      <c r="O487" s="102"/>
      <c r="P487" s="102"/>
      <c r="Q487" s="102"/>
      <c r="R487" s="102"/>
      <c r="S487" s="102"/>
      <c r="T487" s="102"/>
      <c r="U487" s="102"/>
      <c r="V487" s="102"/>
    </row>
    <row r="488" spans="2:22" ht="15.75" customHeight="1">
      <c r="B488" s="101"/>
      <c r="D488" s="111"/>
      <c r="E488" s="111"/>
      <c r="F488" s="153"/>
      <c r="G488" s="102"/>
      <c r="H488" s="101"/>
      <c r="I488" s="102"/>
      <c r="J488" s="102"/>
      <c r="K488" s="102"/>
      <c r="L488" s="101"/>
      <c r="M488" s="101"/>
      <c r="N488" s="102"/>
      <c r="O488" s="102"/>
      <c r="P488" s="102"/>
      <c r="Q488" s="102"/>
      <c r="R488" s="102"/>
      <c r="S488" s="102"/>
      <c r="T488" s="102"/>
      <c r="U488" s="102"/>
      <c r="V488" s="102"/>
    </row>
    <row r="489" spans="2:22" ht="15.75" customHeight="1">
      <c r="B489" s="101"/>
      <c r="D489" s="111"/>
      <c r="E489" s="111"/>
      <c r="F489" s="153"/>
      <c r="G489" s="102"/>
      <c r="H489" s="101"/>
      <c r="I489" s="102"/>
      <c r="J489" s="102"/>
      <c r="K489" s="102"/>
      <c r="L489" s="101"/>
      <c r="M489" s="101"/>
      <c r="N489" s="102"/>
      <c r="O489" s="102"/>
      <c r="P489" s="102"/>
      <c r="Q489" s="102"/>
      <c r="R489" s="102"/>
      <c r="S489" s="102"/>
      <c r="T489" s="102"/>
      <c r="U489" s="102"/>
      <c r="V489" s="102"/>
    </row>
    <row r="490" spans="2:22" ht="15.75" customHeight="1">
      <c r="B490" s="101"/>
      <c r="D490" s="111"/>
      <c r="E490" s="111"/>
      <c r="F490" s="153"/>
      <c r="G490" s="102"/>
      <c r="H490" s="101"/>
      <c r="I490" s="102"/>
      <c r="J490" s="102"/>
      <c r="K490" s="102"/>
      <c r="L490" s="101"/>
      <c r="M490" s="101"/>
      <c r="N490" s="102"/>
      <c r="O490" s="102"/>
      <c r="P490" s="102"/>
      <c r="Q490" s="102"/>
      <c r="R490" s="102"/>
      <c r="S490" s="102"/>
      <c r="T490" s="102"/>
      <c r="U490" s="102"/>
      <c r="V490" s="102"/>
    </row>
    <row r="491" spans="2:22" ht="15.75" customHeight="1">
      <c r="B491" s="101"/>
      <c r="D491" s="111"/>
      <c r="E491" s="111"/>
      <c r="F491" s="153"/>
      <c r="G491" s="102"/>
      <c r="H491" s="101"/>
      <c r="I491" s="102"/>
      <c r="J491" s="102"/>
      <c r="K491" s="102"/>
      <c r="L491" s="101"/>
      <c r="M491" s="101"/>
      <c r="N491" s="102"/>
      <c r="O491" s="102"/>
      <c r="P491" s="102"/>
      <c r="Q491" s="102"/>
      <c r="R491" s="102"/>
      <c r="S491" s="102"/>
      <c r="T491" s="102"/>
      <c r="U491" s="102"/>
      <c r="V491" s="102"/>
    </row>
    <row r="492" spans="2:22" ht="15.75" customHeight="1">
      <c r="B492" s="101"/>
      <c r="D492" s="111"/>
      <c r="E492" s="111"/>
      <c r="F492" s="153"/>
      <c r="G492" s="102"/>
      <c r="H492" s="101"/>
      <c r="I492" s="102"/>
      <c r="J492" s="102"/>
      <c r="K492" s="102"/>
      <c r="L492" s="101"/>
      <c r="M492" s="101"/>
      <c r="N492" s="102"/>
      <c r="O492" s="102"/>
      <c r="P492" s="102"/>
      <c r="Q492" s="102"/>
      <c r="R492" s="102"/>
      <c r="S492" s="102"/>
      <c r="T492" s="102"/>
      <c r="U492" s="102"/>
      <c r="V492" s="102"/>
    </row>
    <row r="493" spans="2:22" ht="15.75" customHeight="1">
      <c r="B493" s="101"/>
      <c r="D493" s="111"/>
      <c r="E493" s="111"/>
      <c r="F493" s="153"/>
      <c r="G493" s="102"/>
      <c r="H493" s="101"/>
      <c r="I493" s="102"/>
      <c r="J493" s="102"/>
      <c r="K493" s="102"/>
      <c r="L493" s="101"/>
      <c r="M493" s="101"/>
      <c r="N493" s="102"/>
      <c r="O493" s="102"/>
      <c r="P493" s="102"/>
      <c r="Q493" s="102"/>
      <c r="R493" s="102"/>
      <c r="S493" s="102"/>
      <c r="T493" s="102"/>
      <c r="U493" s="102"/>
      <c r="V493" s="102"/>
    </row>
    <row r="494" spans="2:22" ht="15.75" customHeight="1">
      <c r="B494" s="101"/>
      <c r="D494" s="111"/>
      <c r="E494" s="111"/>
      <c r="F494" s="153"/>
      <c r="G494" s="102"/>
      <c r="H494" s="101"/>
      <c r="I494" s="102"/>
      <c r="J494" s="102"/>
      <c r="K494" s="102"/>
      <c r="L494" s="101"/>
      <c r="M494" s="101"/>
      <c r="N494" s="102"/>
      <c r="O494" s="102"/>
      <c r="P494" s="102"/>
      <c r="Q494" s="102"/>
      <c r="R494" s="102"/>
      <c r="S494" s="102"/>
      <c r="T494" s="102"/>
      <c r="U494" s="102"/>
      <c r="V494" s="102"/>
    </row>
    <row r="495" spans="2:22" ht="15.75" customHeight="1">
      <c r="B495" s="101"/>
      <c r="D495" s="111"/>
      <c r="E495" s="111"/>
      <c r="F495" s="153"/>
      <c r="G495" s="102"/>
      <c r="H495" s="101"/>
      <c r="I495" s="102"/>
      <c r="J495" s="102"/>
      <c r="K495" s="102"/>
      <c r="L495" s="101"/>
      <c r="M495" s="101"/>
      <c r="N495" s="102"/>
      <c r="O495" s="102"/>
      <c r="P495" s="102"/>
      <c r="Q495" s="102"/>
      <c r="R495" s="102"/>
      <c r="S495" s="102"/>
      <c r="T495" s="102"/>
      <c r="U495" s="102"/>
      <c r="V495" s="102"/>
    </row>
    <row r="496" spans="2:22" ht="15.75" customHeight="1">
      <c r="B496" s="101"/>
      <c r="D496" s="111"/>
      <c r="E496" s="111"/>
      <c r="F496" s="153"/>
      <c r="G496" s="102"/>
      <c r="H496" s="101"/>
      <c r="I496" s="102"/>
      <c r="J496" s="102"/>
      <c r="K496" s="102"/>
      <c r="L496" s="101"/>
      <c r="M496" s="101"/>
      <c r="N496" s="102"/>
      <c r="O496" s="102"/>
      <c r="P496" s="102"/>
      <c r="Q496" s="102"/>
      <c r="R496" s="102"/>
      <c r="S496" s="102"/>
      <c r="T496" s="102"/>
      <c r="U496" s="102"/>
      <c r="V496" s="102"/>
    </row>
    <row r="497" spans="2:22" ht="15.75" customHeight="1">
      <c r="B497" s="101"/>
      <c r="D497" s="111"/>
      <c r="E497" s="111"/>
      <c r="F497" s="153"/>
      <c r="G497" s="102"/>
      <c r="H497" s="101"/>
      <c r="I497" s="102"/>
      <c r="J497" s="102"/>
      <c r="K497" s="102"/>
      <c r="L497" s="101"/>
      <c r="M497" s="101"/>
      <c r="N497" s="102"/>
      <c r="O497" s="102"/>
      <c r="P497" s="102"/>
      <c r="Q497" s="102"/>
      <c r="R497" s="102"/>
      <c r="S497" s="102"/>
      <c r="T497" s="102"/>
      <c r="U497" s="102"/>
      <c r="V497" s="102"/>
    </row>
    <row r="498" spans="2:22" ht="15.75" customHeight="1">
      <c r="B498" s="101"/>
      <c r="D498" s="111"/>
      <c r="E498" s="111"/>
      <c r="F498" s="153"/>
      <c r="G498" s="102"/>
      <c r="H498" s="101"/>
      <c r="I498" s="102"/>
      <c r="J498" s="102"/>
      <c r="K498" s="102"/>
      <c r="L498" s="101"/>
      <c r="M498" s="101"/>
      <c r="N498" s="102"/>
      <c r="O498" s="102"/>
      <c r="P498" s="102"/>
      <c r="Q498" s="102"/>
      <c r="R498" s="102"/>
      <c r="S498" s="102"/>
      <c r="T498" s="102"/>
      <c r="U498" s="102"/>
      <c r="V498" s="102"/>
    </row>
    <row r="499" spans="2:22" ht="15.75" customHeight="1">
      <c r="B499" s="101"/>
      <c r="D499" s="111"/>
      <c r="E499" s="111"/>
      <c r="F499" s="153"/>
      <c r="G499" s="102"/>
      <c r="H499" s="101"/>
      <c r="I499" s="102"/>
      <c r="J499" s="102"/>
      <c r="K499" s="102"/>
      <c r="L499" s="101"/>
      <c r="M499" s="101"/>
      <c r="N499" s="102"/>
      <c r="O499" s="102"/>
      <c r="P499" s="102"/>
      <c r="Q499" s="102"/>
      <c r="R499" s="102"/>
      <c r="S499" s="102"/>
      <c r="T499" s="102"/>
      <c r="U499" s="102"/>
      <c r="V499" s="102"/>
    </row>
    <row r="500" spans="2:22" ht="15.75" customHeight="1">
      <c r="B500" s="101"/>
      <c r="D500" s="111"/>
      <c r="E500" s="111"/>
      <c r="F500" s="153"/>
      <c r="G500" s="102"/>
      <c r="H500" s="101"/>
      <c r="I500" s="102"/>
      <c r="J500" s="102"/>
      <c r="K500" s="102"/>
      <c r="L500" s="101"/>
      <c r="M500" s="101"/>
      <c r="N500" s="102"/>
      <c r="O500" s="102"/>
      <c r="P500" s="102"/>
      <c r="Q500" s="102"/>
      <c r="R500" s="102"/>
      <c r="S500" s="102"/>
      <c r="T500" s="102"/>
      <c r="U500" s="102"/>
      <c r="V500" s="102"/>
    </row>
    <row r="501" spans="2:22" ht="15.75" customHeight="1">
      <c r="B501" s="101"/>
      <c r="D501" s="111"/>
      <c r="E501" s="111"/>
      <c r="F501" s="153"/>
      <c r="G501" s="102"/>
      <c r="H501" s="101"/>
      <c r="I501" s="102"/>
      <c r="J501" s="102"/>
      <c r="K501" s="102"/>
      <c r="L501" s="101"/>
      <c r="M501" s="101"/>
      <c r="N501" s="102"/>
      <c r="O501" s="102"/>
      <c r="P501" s="102"/>
      <c r="Q501" s="102"/>
      <c r="R501" s="102"/>
      <c r="S501" s="102"/>
      <c r="T501" s="102"/>
      <c r="U501" s="102"/>
      <c r="V501" s="102"/>
    </row>
    <row r="502" spans="2:22" ht="15.75" customHeight="1">
      <c r="B502" s="101"/>
      <c r="D502" s="111"/>
      <c r="E502" s="111"/>
      <c r="F502" s="153"/>
      <c r="G502" s="102"/>
      <c r="H502" s="101"/>
      <c r="I502" s="102"/>
      <c r="J502" s="102"/>
      <c r="K502" s="102"/>
      <c r="L502" s="101"/>
      <c r="M502" s="101"/>
      <c r="N502" s="102"/>
      <c r="O502" s="102"/>
      <c r="P502" s="102"/>
      <c r="Q502" s="102"/>
      <c r="R502" s="102"/>
      <c r="S502" s="102"/>
      <c r="T502" s="102"/>
      <c r="U502" s="102"/>
      <c r="V502" s="102"/>
    </row>
    <row r="503" spans="2:22" ht="15.75" customHeight="1">
      <c r="B503" s="101"/>
      <c r="D503" s="111"/>
      <c r="E503" s="111"/>
      <c r="F503" s="153"/>
      <c r="G503" s="102"/>
      <c r="H503" s="101"/>
      <c r="I503" s="102"/>
      <c r="J503" s="102"/>
      <c r="K503" s="102"/>
      <c r="L503" s="101"/>
      <c r="M503" s="101"/>
      <c r="N503" s="102"/>
      <c r="O503" s="102"/>
      <c r="P503" s="102"/>
      <c r="Q503" s="102"/>
      <c r="R503" s="102"/>
      <c r="S503" s="102"/>
      <c r="T503" s="102"/>
      <c r="U503" s="102"/>
      <c r="V503" s="102"/>
    </row>
    <row r="504" spans="2:22" ht="15.75" customHeight="1">
      <c r="B504" s="101"/>
      <c r="D504" s="111"/>
      <c r="E504" s="111"/>
      <c r="F504" s="153"/>
      <c r="G504" s="102"/>
      <c r="H504" s="101"/>
      <c r="I504" s="102"/>
      <c r="J504" s="102"/>
      <c r="K504" s="102"/>
      <c r="L504" s="101"/>
      <c r="M504" s="101"/>
      <c r="N504" s="102"/>
      <c r="O504" s="102"/>
      <c r="P504" s="102"/>
      <c r="Q504" s="102"/>
      <c r="R504" s="102"/>
      <c r="S504" s="102"/>
      <c r="T504" s="102"/>
      <c r="U504" s="102"/>
      <c r="V504" s="102"/>
    </row>
    <row r="505" spans="2:22" ht="15.75" customHeight="1">
      <c r="B505" s="101"/>
      <c r="D505" s="111"/>
      <c r="E505" s="111"/>
      <c r="F505" s="153"/>
      <c r="G505" s="102"/>
      <c r="H505" s="101"/>
      <c r="I505" s="102"/>
      <c r="J505" s="102"/>
      <c r="K505" s="102"/>
      <c r="L505" s="101"/>
      <c r="M505" s="101"/>
      <c r="N505" s="102"/>
      <c r="O505" s="102"/>
      <c r="P505" s="102"/>
      <c r="Q505" s="102"/>
      <c r="R505" s="102"/>
      <c r="S505" s="102"/>
      <c r="T505" s="102"/>
      <c r="U505" s="102"/>
      <c r="V505" s="102"/>
    </row>
    <row r="506" spans="2:22" ht="15.75" customHeight="1">
      <c r="B506" s="101"/>
      <c r="D506" s="111"/>
      <c r="E506" s="111"/>
      <c r="F506" s="153"/>
      <c r="G506" s="102"/>
      <c r="H506" s="101"/>
      <c r="I506" s="102"/>
      <c r="J506" s="102"/>
      <c r="K506" s="102"/>
      <c r="L506" s="101"/>
      <c r="M506" s="101"/>
      <c r="N506" s="102"/>
      <c r="O506" s="102"/>
      <c r="P506" s="102"/>
      <c r="Q506" s="102"/>
      <c r="R506" s="102"/>
      <c r="S506" s="102"/>
      <c r="T506" s="102"/>
      <c r="U506" s="102"/>
      <c r="V506" s="102"/>
    </row>
    <row r="507" spans="2:22" ht="15.75" customHeight="1">
      <c r="B507" s="101"/>
      <c r="D507" s="111"/>
      <c r="E507" s="111"/>
      <c r="F507" s="153"/>
      <c r="G507" s="102"/>
      <c r="H507" s="101"/>
      <c r="I507" s="102"/>
      <c r="J507" s="102"/>
      <c r="K507" s="102"/>
      <c r="L507" s="101"/>
      <c r="M507" s="101"/>
      <c r="N507" s="102"/>
      <c r="O507" s="102"/>
      <c r="P507" s="102"/>
      <c r="Q507" s="102"/>
      <c r="R507" s="102"/>
      <c r="S507" s="102"/>
      <c r="T507" s="102"/>
      <c r="U507" s="102"/>
      <c r="V507" s="102"/>
    </row>
    <row r="508" spans="2:22" ht="15.75" customHeight="1">
      <c r="B508" s="101"/>
      <c r="D508" s="111"/>
      <c r="E508" s="111"/>
      <c r="F508" s="153"/>
      <c r="G508" s="102"/>
      <c r="H508" s="101"/>
      <c r="I508" s="102"/>
      <c r="J508" s="102"/>
      <c r="K508" s="102"/>
      <c r="L508" s="101"/>
      <c r="M508" s="101"/>
      <c r="N508" s="102"/>
      <c r="O508" s="102"/>
      <c r="P508" s="102"/>
      <c r="Q508" s="102"/>
      <c r="R508" s="102"/>
      <c r="S508" s="102"/>
      <c r="T508" s="102"/>
      <c r="U508" s="102"/>
      <c r="V508" s="102"/>
    </row>
    <row r="509" spans="2:22" ht="15.75" customHeight="1">
      <c r="B509" s="101"/>
      <c r="D509" s="111"/>
      <c r="E509" s="111"/>
      <c r="F509" s="153"/>
      <c r="G509" s="102"/>
      <c r="H509" s="101"/>
      <c r="I509" s="102"/>
      <c r="J509" s="102"/>
      <c r="K509" s="102"/>
      <c r="L509" s="101"/>
      <c r="M509" s="101"/>
      <c r="N509" s="102"/>
      <c r="O509" s="102"/>
      <c r="P509" s="102"/>
      <c r="Q509" s="102"/>
      <c r="R509" s="102"/>
      <c r="S509" s="102"/>
      <c r="T509" s="102"/>
      <c r="U509" s="102"/>
      <c r="V509" s="102"/>
    </row>
    <row r="510" spans="2:22" ht="15.75" customHeight="1">
      <c r="B510" s="101"/>
      <c r="D510" s="111"/>
      <c r="E510" s="111"/>
      <c r="F510" s="153"/>
      <c r="G510" s="102"/>
      <c r="H510" s="101"/>
      <c r="I510" s="102"/>
      <c r="J510" s="102"/>
      <c r="K510" s="102"/>
      <c r="L510" s="101"/>
      <c r="M510" s="101"/>
      <c r="N510" s="102"/>
      <c r="O510" s="102"/>
      <c r="P510" s="102"/>
      <c r="Q510" s="102"/>
      <c r="R510" s="102"/>
      <c r="S510" s="102"/>
      <c r="T510" s="102"/>
      <c r="U510" s="102"/>
      <c r="V510" s="102"/>
    </row>
    <row r="511" spans="2:22" ht="15.75" customHeight="1">
      <c r="B511" s="101"/>
      <c r="D511" s="111"/>
      <c r="E511" s="111"/>
      <c r="F511" s="153"/>
      <c r="G511" s="102"/>
      <c r="H511" s="101"/>
      <c r="I511" s="102"/>
      <c r="J511" s="102"/>
      <c r="K511" s="102"/>
      <c r="L511" s="101"/>
      <c r="M511" s="101"/>
      <c r="N511" s="102"/>
      <c r="O511" s="102"/>
      <c r="P511" s="102"/>
      <c r="Q511" s="102"/>
      <c r="R511" s="102"/>
      <c r="S511" s="102"/>
      <c r="T511" s="102"/>
      <c r="U511" s="102"/>
      <c r="V511" s="102"/>
    </row>
    <row r="512" spans="2:22" ht="15.75" customHeight="1">
      <c r="B512" s="101"/>
      <c r="D512" s="111"/>
      <c r="E512" s="111"/>
      <c r="F512" s="153"/>
      <c r="G512" s="102"/>
      <c r="H512" s="101"/>
      <c r="I512" s="102"/>
      <c r="J512" s="102"/>
      <c r="K512" s="102"/>
      <c r="L512" s="101"/>
      <c r="M512" s="101"/>
      <c r="N512" s="102"/>
      <c r="O512" s="102"/>
      <c r="P512" s="102"/>
      <c r="Q512" s="102"/>
      <c r="R512" s="102"/>
      <c r="S512" s="102"/>
      <c r="T512" s="102"/>
      <c r="U512" s="102"/>
      <c r="V512" s="102"/>
    </row>
    <row r="513" spans="2:22" ht="15.75" customHeight="1">
      <c r="B513" s="101"/>
      <c r="D513" s="111"/>
      <c r="E513" s="111"/>
      <c r="F513" s="153"/>
      <c r="G513" s="102"/>
      <c r="H513" s="101"/>
      <c r="I513" s="102"/>
      <c r="J513" s="102"/>
      <c r="K513" s="102"/>
      <c r="L513" s="101"/>
      <c r="M513" s="101"/>
      <c r="N513" s="102"/>
      <c r="O513" s="102"/>
      <c r="P513" s="102"/>
      <c r="Q513" s="102"/>
      <c r="R513" s="102"/>
      <c r="S513" s="102"/>
      <c r="T513" s="102"/>
      <c r="U513" s="102"/>
      <c r="V513" s="102"/>
    </row>
    <row r="514" spans="2:22" ht="15.75" customHeight="1">
      <c r="B514" s="101"/>
      <c r="D514" s="111"/>
      <c r="E514" s="111"/>
      <c r="F514" s="153"/>
      <c r="G514" s="102"/>
      <c r="H514" s="101"/>
      <c r="I514" s="102"/>
      <c r="J514" s="102"/>
      <c r="K514" s="102"/>
      <c r="L514" s="101"/>
      <c r="M514" s="101"/>
      <c r="N514" s="102"/>
      <c r="O514" s="102"/>
      <c r="P514" s="102"/>
      <c r="Q514" s="102"/>
      <c r="R514" s="102"/>
      <c r="S514" s="102"/>
      <c r="T514" s="102"/>
      <c r="U514" s="102"/>
      <c r="V514" s="102"/>
    </row>
    <row r="515" spans="2:22" ht="15.75" customHeight="1">
      <c r="B515" s="101"/>
      <c r="D515" s="111"/>
      <c r="E515" s="111"/>
      <c r="F515" s="153"/>
      <c r="G515" s="102"/>
      <c r="H515" s="101"/>
      <c r="I515" s="102"/>
      <c r="J515" s="102"/>
      <c r="K515" s="102"/>
      <c r="L515" s="101"/>
      <c r="M515" s="101"/>
      <c r="N515" s="102"/>
      <c r="O515" s="102"/>
      <c r="P515" s="102"/>
      <c r="Q515" s="102"/>
      <c r="R515" s="102"/>
      <c r="S515" s="102"/>
      <c r="T515" s="102"/>
      <c r="U515" s="102"/>
      <c r="V515" s="102"/>
    </row>
    <row r="516" spans="2:22" ht="15.75" customHeight="1">
      <c r="B516" s="101"/>
      <c r="D516" s="111"/>
      <c r="E516" s="111"/>
      <c r="F516" s="153"/>
      <c r="G516" s="102"/>
      <c r="H516" s="101"/>
      <c r="I516" s="102"/>
      <c r="J516" s="102"/>
      <c r="K516" s="102"/>
      <c r="L516" s="101"/>
      <c r="M516" s="101"/>
      <c r="N516" s="102"/>
      <c r="O516" s="102"/>
      <c r="P516" s="102"/>
      <c r="Q516" s="102"/>
      <c r="R516" s="102"/>
      <c r="S516" s="102"/>
      <c r="T516" s="102"/>
      <c r="U516" s="102"/>
      <c r="V516" s="102"/>
    </row>
    <row r="517" spans="2:22" ht="15.75" customHeight="1">
      <c r="B517" s="101"/>
      <c r="D517" s="111"/>
      <c r="E517" s="111"/>
      <c r="F517" s="153"/>
      <c r="G517" s="102"/>
      <c r="H517" s="101"/>
      <c r="I517" s="102"/>
      <c r="J517" s="102"/>
      <c r="K517" s="102"/>
      <c r="L517" s="101"/>
      <c r="M517" s="101"/>
      <c r="N517" s="102"/>
      <c r="O517" s="102"/>
      <c r="P517" s="102"/>
      <c r="Q517" s="102"/>
      <c r="R517" s="102"/>
      <c r="S517" s="102"/>
      <c r="T517" s="102"/>
      <c r="U517" s="102"/>
      <c r="V517" s="102"/>
    </row>
    <row r="518" spans="2:22" ht="15.75" customHeight="1">
      <c r="B518" s="101"/>
      <c r="D518" s="111"/>
      <c r="E518" s="111"/>
      <c r="F518" s="153"/>
      <c r="G518" s="102"/>
      <c r="H518" s="101"/>
      <c r="I518" s="102"/>
      <c r="J518" s="102"/>
      <c r="K518" s="102"/>
      <c r="L518" s="101"/>
      <c r="M518" s="101"/>
      <c r="N518" s="102"/>
      <c r="O518" s="102"/>
      <c r="P518" s="102"/>
      <c r="Q518" s="102"/>
      <c r="R518" s="102"/>
      <c r="S518" s="102"/>
      <c r="T518" s="102"/>
      <c r="U518" s="102"/>
      <c r="V518" s="102"/>
    </row>
    <row r="519" spans="2:22" ht="15.75" customHeight="1">
      <c r="B519" s="101"/>
      <c r="D519" s="111"/>
      <c r="E519" s="111"/>
      <c r="F519" s="153"/>
      <c r="G519" s="102"/>
      <c r="H519" s="101"/>
      <c r="I519" s="102"/>
      <c r="J519" s="102"/>
      <c r="K519" s="102"/>
      <c r="L519" s="101"/>
      <c r="M519" s="101"/>
      <c r="N519" s="102"/>
      <c r="O519" s="102"/>
      <c r="P519" s="102"/>
      <c r="Q519" s="102"/>
      <c r="R519" s="102"/>
      <c r="S519" s="102"/>
      <c r="T519" s="102"/>
      <c r="U519" s="102"/>
      <c r="V519" s="102"/>
    </row>
    <row r="520" spans="2:22" ht="15.75" customHeight="1">
      <c r="B520" s="101"/>
      <c r="D520" s="111"/>
      <c r="E520" s="111"/>
      <c r="F520" s="153"/>
      <c r="G520" s="102"/>
      <c r="H520" s="101"/>
      <c r="I520" s="102"/>
      <c r="J520" s="102"/>
      <c r="K520" s="102"/>
      <c r="L520" s="101"/>
      <c r="M520" s="101"/>
      <c r="N520" s="102"/>
      <c r="O520" s="102"/>
      <c r="P520" s="102"/>
      <c r="Q520" s="102"/>
      <c r="R520" s="102"/>
      <c r="S520" s="102"/>
      <c r="T520" s="102"/>
      <c r="U520" s="102"/>
      <c r="V520" s="102"/>
    </row>
    <row r="521" spans="2:22" ht="15.75" customHeight="1">
      <c r="B521" s="101"/>
      <c r="D521" s="111"/>
      <c r="E521" s="111"/>
      <c r="F521" s="153"/>
      <c r="G521" s="102"/>
      <c r="H521" s="101"/>
      <c r="I521" s="102"/>
      <c r="J521" s="102"/>
      <c r="K521" s="102"/>
      <c r="L521" s="101"/>
      <c r="M521" s="101"/>
      <c r="N521" s="102"/>
      <c r="O521" s="102"/>
      <c r="P521" s="102"/>
      <c r="Q521" s="102"/>
      <c r="R521" s="102"/>
      <c r="S521" s="102"/>
      <c r="T521" s="102"/>
      <c r="U521" s="102"/>
      <c r="V521" s="102"/>
    </row>
    <row r="522" spans="2:22" ht="15.75" customHeight="1">
      <c r="B522" s="101"/>
      <c r="D522" s="111"/>
      <c r="E522" s="111"/>
      <c r="F522" s="153"/>
      <c r="G522" s="102"/>
      <c r="H522" s="101"/>
      <c r="I522" s="102"/>
      <c r="J522" s="102"/>
      <c r="K522" s="102"/>
      <c r="L522" s="101"/>
      <c r="M522" s="101"/>
      <c r="N522" s="102"/>
      <c r="O522" s="102"/>
      <c r="P522" s="102"/>
      <c r="Q522" s="102"/>
      <c r="R522" s="102"/>
      <c r="S522" s="102"/>
      <c r="T522" s="102"/>
      <c r="U522" s="102"/>
      <c r="V522" s="102"/>
    </row>
    <row r="523" spans="2:22" ht="15.75" customHeight="1">
      <c r="B523" s="101"/>
      <c r="D523" s="111"/>
      <c r="E523" s="111"/>
      <c r="F523" s="153"/>
      <c r="G523" s="102"/>
      <c r="H523" s="101"/>
      <c r="I523" s="102"/>
      <c r="J523" s="102"/>
      <c r="K523" s="102"/>
      <c r="L523" s="101"/>
      <c r="M523" s="101"/>
      <c r="N523" s="102"/>
      <c r="O523" s="102"/>
      <c r="P523" s="102"/>
      <c r="Q523" s="102"/>
      <c r="R523" s="102"/>
      <c r="S523" s="102"/>
      <c r="T523" s="102"/>
      <c r="U523" s="102"/>
      <c r="V523" s="102"/>
    </row>
    <row r="524" spans="2:22" ht="15.75" customHeight="1">
      <c r="B524" s="101"/>
      <c r="D524" s="111"/>
      <c r="E524" s="111"/>
      <c r="F524" s="153"/>
      <c r="G524" s="102"/>
      <c r="H524" s="101"/>
      <c r="I524" s="102"/>
      <c r="J524" s="102"/>
      <c r="K524" s="102"/>
      <c r="L524" s="101"/>
      <c r="M524" s="101"/>
      <c r="N524" s="102"/>
      <c r="O524" s="102"/>
      <c r="P524" s="102"/>
      <c r="Q524" s="102"/>
      <c r="R524" s="102"/>
      <c r="S524" s="102"/>
      <c r="T524" s="102"/>
      <c r="U524" s="102"/>
      <c r="V524" s="102"/>
    </row>
    <row r="525" spans="2:22" ht="15.75" customHeight="1">
      <c r="B525" s="101"/>
      <c r="D525" s="111"/>
      <c r="E525" s="111"/>
      <c r="F525" s="153"/>
      <c r="G525" s="102"/>
      <c r="H525" s="101"/>
      <c r="I525" s="102"/>
      <c r="J525" s="102"/>
      <c r="K525" s="102"/>
      <c r="L525" s="101"/>
      <c r="M525" s="101"/>
      <c r="N525" s="102"/>
      <c r="O525" s="102"/>
      <c r="P525" s="102"/>
      <c r="Q525" s="102"/>
      <c r="R525" s="102"/>
      <c r="S525" s="102"/>
      <c r="T525" s="102"/>
      <c r="U525" s="102"/>
      <c r="V525" s="102"/>
    </row>
    <row r="526" spans="2:22" ht="15.75" customHeight="1">
      <c r="B526" s="101"/>
      <c r="D526" s="111"/>
      <c r="E526" s="111"/>
      <c r="F526" s="153"/>
      <c r="G526" s="102"/>
      <c r="H526" s="101"/>
      <c r="I526" s="102"/>
      <c r="J526" s="102"/>
      <c r="K526" s="102"/>
      <c r="L526" s="101"/>
      <c r="M526" s="101"/>
      <c r="N526" s="102"/>
      <c r="O526" s="102"/>
      <c r="P526" s="102"/>
      <c r="Q526" s="102"/>
      <c r="R526" s="102"/>
      <c r="S526" s="102"/>
      <c r="T526" s="102"/>
      <c r="U526" s="102"/>
      <c r="V526" s="102"/>
    </row>
    <row r="527" spans="2:22" ht="15.75" customHeight="1">
      <c r="B527" s="101"/>
      <c r="D527" s="111"/>
      <c r="E527" s="111"/>
      <c r="F527" s="153"/>
      <c r="G527" s="102"/>
      <c r="H527" s="101"/>
      <c r="I527" s="102"/>
      <c r="J527" s="102"/>
      <c r="K527" s="102"/>
      <c r="L527" s="101"/>
      <c r="M527" s="101"/>
      <c r="N527" s="102"/>
      <c r="O527" s="102"/>
      <c r="P527" s="102"/>
      <c r="Q527" s="102"/>
      <c r="R527" s="102"/>
      <c r="S527" s="102"/>
      <c r="T527" s="102"/>
      <c r="U527" s="102"/>
      <c r="V527" s="102"/>
    </row>
    <row r="528" spans="2:22" ht="15.75" customHeight="1">
      <c r="B528" s="101"/>
      <c r="D528" s="111"/>
      <c r="E528" s="111"/>
      <c r="F528" s="153"/>
      <c r="G528" s="102"/>
      <c r="H528" s="101"/>
      <c r="I528" s="102"/>
      <c r="J528" s="102"/>
      <c r="K528" s="102"/>
      <c r="L528" s="101"/>
      <c r="M528" s="101"/>
      <c r="N528" s="102"/>
      <c r="O528" s="102"/>
      <c r="P528" s="102"/>
      <c r="Q528" s="102"/>
      <c r="R528" s="102"/>
      <c r="S528" s="102"/>
      <c r="T528" s="102"/>
      <c r="U528" s="102"/>
      <c r="V528" s="102"/>
    </row>
    <row r="529" spans="2:22" ht="15.75" customHeight="1">
      <c r="B529" s="101"/>
      <c r="D529" s="111"/>
      <c r="E529" s="111"/>
      <c r="F529" s="153"/>
      <c r="G529" s="102"/>
      <c r="H529" s="101"/>
      <c r="I529" s="102"/>
      <c r="J529" s="102"/>
      <c r="K529" s="102"/>
      <c r="L529" s="101"/>
      <c r="M529" s="101"/>
      <c r="N529" s="102"/>
      <c r="O529" s="102"/>
      <c r="P529" s="102"/>
      <c r="Q529" s="102"/>
      <c r="R529" s="102"/>
      <c r="S529" s="102"/>
      <c r="T529" s="102"/>
      <c r="U529" s="102"/>
      <c r="V529" s="102"/>
    </row>
    <row r="530" spans="2:22" ht="15.75" customHeight="1">
      <c r="B530" s="101"/>
      <c r="D530" s="111"/>
      <c r="E530" s="111"/>
      <c r="F530" s="153"/>
      <c r="G530" s="102"/>
      <c r="H530" s="101"/>
      <c r="I530" s="102"/>
      <c r="J530" s="102"/>
      <c r="K530" s="102"/>
      <c r="L530" s="101"/>
      <c r="M530" s="101"/>
      <c r="N530" s="102"/>
      <c r="O530" s="102"/>
      <c r="P530" s="102"/>
      <c r="Q530" s="102"/>
      <c r="R530" s="102"/>
      <c r="S530" s="102"/>
      <c r="T530" s="102"/>
      <c r="U530" s="102"/>
      <c r="V530" s="102"/>
    </row>
    <row r="531" spans="2:22" ht="15.75" customHeight="1">
      <c r="B531" s="101"/>
      <c r="D531" s="111"/>
      <c r="E531" s="111"/>
      <c r="F531" s="153"/>
      <c r="G531" s="102"/>
      <c r="H531" s="101"/>
      <c r="I531" s="102"/>
      <c r="J531" s="102"/>
      <c r="K531" s="102"/>
      <c r="L531" s="101"/>
      <c r="M531" s="101"/>
      <c r="N531" s="102"/>
      <c r="O531" s="102"/>
      <c r="P531" s="102"/>
      <c r="Q531" s="102"/>
      <c r="R531" s="102"/>
      <c r="S531" s="102"/>
      <c r="T531" s="102"/>
      <c r="U531" s="102"/>
      <c r="V531" s="102"/>
    </row>
    <row r="532" spans="2:22" ht="15.75" customHeight="1">
      <c r="B532" s="101"/>
      <c r="D532" s="111"/>
      <c r="E532" s="111"/>
      <c r="F532" s="153"/>
      <c r="G532" s="102"/>
      <c r="H532" s="101"/>
      <c r="I532" s="102"/>
      <c r="J532" s="102"/>
      <c r="K532" s="102"/>
      <c r="L532" s="101"/>
      <c r="M532" s="101"/>
      <c r="N532" s="102"/>
      <c r="O532" s="102"/>
      <c r="P532" s="102"/>
      <c r="Q532" s="102"/>
      <c r="R532" s="102"/>
      <c r="S532" s="102"/>
      <c r="T532" s="102"/>
      <c r="U532" s="102"/>
      <c r="V532" s="102"/>
    </row>
    <row r="533" spans="2:22" ht="15.75" customHeight="1">
      <c r="B533" s="101"/>
      <c r="D533" s="111"/>
      <c r="E533" s="111"/>
      <c r="F533" s="153"/>
      <c r="G533" s="102"/>
      <c r="H533" s="101"/>
      <c r="I533" s="102"/>
      <c r="J533" s="102"/>
      <c r="K533" s="102"/>
      <c r="L533" s="101"/>
      <c r="M533" s="101"/>
      <c r="N533" s="102"/>
      <c r="O533" s="102"/>
      <c r="P533" s="102"/>
      <c r="Q533" s="102"/>
      <c r="R533" s="102"/>
      <c r="S533" s="102"/>
      <c r="T533" s="102"/>
      <c r="U533" s="102"/>
      <c r="V533" s="102"/>
    </row>
    <row r="534" spans="2:22" ht="15.75" customHeight="1">
      <c r="B534" s="101"/>
      <c r="D534" s="111"/>
      <c r="E534" s="111"/>
      <c r="F534" s="153"/>
      <c r="G534" s="102"/>
      <c r="H534" s="101"/>
      <c r="I534" s="102"/>
      <c r="J534" s="102"/>
      <c r="K534" s="102"/>
      <c r="L534" s="101"/>
      <c r="M534" s="101"/>
      <c r="N534" s="102"/>
      <c r="O534" s="102"/>
      <c r="P534" s="102"/>
      <c r="Q534" s="102"/>
      <c r="R534" s="102"/>
      <c r="S534" s="102"/>
      <c r="T534" s="102"/>
      <c r="U534" s="102"/>
      <c r="V534" s="102"/>
    </row>
    <row r="535" spans="2:22" ht="15.75" customHeight="1">
      <c r="B535" s="101"/>
      <c r="D535" s="111"/>
      <c r="E535" s="111"/>
      <c r="F535" s="153"/>
      <c r="G535" s="102"/>
      <c r="H535" s="101"/>
      <c r="I535" s="102"/>
      <c r="J535" s="102"/>
      <c r="K535" s="102"/>
      <c r="L535" s="101"/>
      <c r="M535" s="101"/>
      <c r="N535" s="102"/>
      <c r="O535" s="102"/>
      <c r="P535" s="102"/>
      <c r="Q535" s="102"/>
      <c r="R535" s="102"/>
      <c r="S535" s="102"/>
      <c r="T535" s="102"/>
      <c r="U535" s="102"/>
      <c r="V535" s="102"/>
    </row>
    <row r="536" spans="2:22" ht="15.75" customHeight="1">
      <c r="B536" s="101"/>
      <c r="D536" s="111"/>
      <c r="E536" s="111"/>
      <c r="F536" s="153"/>
      <c r="G536" s="102"/>
      <c r="H536" s="101"/>
      <c r="I536" s="102"/>
      <c r="J536" s="102"/>
      <c r="K536" s="102"/>
      <c r="L536" s="101"/>
      <c r="M536" s="101"/>
      <c r="N536" s="102"/>
      <c r="O536" s="102"/>
      <c r="P536" s="102"/>
      <c r="Q536" s="102"/>
      <c r="R536" s="102"/>
      <c r="S536" s="102"/>
      <c r="T536" s="102"/>
      <c r="U536" s="102"/>
      <c r="V536" s="102"/>
    </row>
    <row r="537" spans="2:22" ht="15.75" customHeight="1">
      <c r="B537" s="101"/>
      <c r="D537" s="111"/>
      <c r="E537" s="111"/>
      <c r="F537" s="153"/>
      <c r="G537" s="102"/>
      <c r="H537" s="101"/>
      <c r="I537" s="102"/>
      <c r="J537" s="102"/>
      <c r="K537" s="102"/>
      <c r="L537" s="101"/>
      <c r="M537" s="101"/>
      <c r="N537" s="102"/>
      <c r="O537" s="102"/>
      <c r="P537" s="102"/>
      <c r="Q537" s="102"/>
      <c r="R537" s="102"/>
      <c r="S537" s="102"/>
      <c r="T537" s="102"/>
      <c r="U537" s="102"/>
      <c r="V537" s="102"/>
    </row>
    <row r="538" spans="2:22" ht="15.75" customHeight="1">
      <c r="B538" s="101"/>
      <c r="D538" s="111"/>
      <c r="E538" s="111"/>
      <c r="F538" s="153"/>
      <c r="G538" s="102"/>
      <c r="H538" s="101"/>
      <c r="I538" s="102"/>
      <c r="J538" s="102"/>
      <c r="K538" s="102"/>
      <c r="L538" s="101"/>
      <c r="M538" s="101"/>
      <c r="N538" s="102"/>
      <c r="O538" s="102"/>
      <c r="P538" s="102"/>
      <c r="Q538" s="102"/>
      <c r="R538" s="102"/>
      <c r="S538" s="102"/>
      <c r="T538" s="102"/>
      <c r="U538" s="102"/>
      <c r="V538" s="102"/>
    </row>
    <row r="539" spans="2:22" ht="15.75" customHeight="1">
      <c r="B539" s="101"/>
      <c r="D539" s="111"/>
      <c r="E539" s="111"/>
      <c r="F539" s="153"/>
      <c r="G539" s="102"/>
      <c r="H539" s="101"/>
      <c r="I539" s="102"/>
      <c r="J539" s="102"/>
      <c r="K539" s="102"/>
      <c r="L539" s="101"/>
      <c r="M539" s="101"/>
      <c r="N539" s="102"/>
      <c r="O539" s="102"/>
      <c r="P539" s="102"/>
      <c r="Q539" s="102"/>
      <c r="R539" s="102"/>
      <c r="S539" s="102"/>
      <c r="T539" s="102"/>
      <c r="U539" s="102"/>
      <c r="V539" s="102"/>
    </row>
    <row r="540" spans="2:22" ht="15.75" customHeight="1">
      <c r="B540" s="101"/>
      <c r="D540" s="111"/>
      <c r="E540" s="111"/>
      <c r="F540" s="153"/>
      <c r="G540" s="102"/>
      <c r="H540" s="101"/>
      <c r="I540" s="102"/>
      <c r="J540" s="102"/>
      <c r="K540" s="102"/>
      <c r="L540" s="101"/>
      <c r="M540" s="101"/>
      <c r="N540" s="102"/>
      <c r="O540" s="102"/>
      <c r="P540" s="102"/>
      <c r="Q540" s="102"/>
      <c r="R540" s="102"/>
      <c r="S540" s="102"/>
      <c r="T540" s="102"/>
      <c r="U540" s="102"/>
      <c r="V540" s="102"/>
    </row>
    <row r="541" spans="2:22" ht="15.75" customHeight="1">
      <c r="B541" s="101"/>
      <c r="D541" s="111"/>
      <c r="E541" s="111"/>
      <c r="F541" s="153"/>
      <c r="G541" s="102"/>
      <c r="H541" s="101"/>
      <c r="I541" s="102"/>
      <c r="J541" s="102"/>
      <c r="K541" s="102"/>
      <c r="L541" s="101"/>
      <c r="M541" s="101"/>
      <c r="N541" s="102"/>
      <c r="O541" s="102"/>
      <c r="P541" s="102"/>
      <c r="Q541" s="102"/>
      <c r="R541" s="102"/>
      <c r="S541" s="102"/>
      <c r="T541" s="102"/>
      <c r="U541" s="102"/>
      <c r="V541" s="102"/>
    </row>
    <row r="542" spans="2:22" ht="15.75" customHeight="1">
      <c r="B542" s="101"/>
      <c r="D542" s="111"/>
      <c r="E542" s="111"/>
      <c r="F542" s="153"/>
      <c r="G542" s="102"/>
      <c r="H542" s="101"/>
      <c r="I542" s="102"/>
      <c r="J542" s="102"/>
      <c r="K542" s="102"/>
      <c r="L542" s="101"/>
      <c r="M542" s="101"/>
      <c r="N542" s="102"/>
      <c r="O542" s="102"/>
      <c r="P542" s="102"/>
      <c r="Q542" s="102"/>
      <c r="R542" s="102"/>
      <c r="S542" s="102"/>
      <c r="T542" s="102"/>
      <c r="U542" s="102"/>
      <c r="V542" s="102"/>
    </row>
    <row r="543" spans="2:22" ht="15.75" customHeight="1">
      <c r="B543" s="101"/>
      <c r="D543" s="111"/>
      <c r="E543" s="111"/>
      <c r="F543" s="153"/>
      <c r="G543" s="102"/>
      <c r="H543" s="101"/>
      <c r="I543" s="102"/>
      <c r="J543" s="102"/>
      <c r="K543" s="102"/>
      <c r="L543" s="101"/>
      <c r="M543" s="101"/>
      <c r="N543" s="102"/>
      <c r="O543" s="102"/>
      <c r="P543" s="102"/>
      <c r="Q543" s="102"/>
      <c r="R543" s="102"/>
      <c r="S543" s="102"/>
      <c r="T543" s="102"/>
      <c r="U543" s="102"/>
      <c r="V543" s="102"/>
    </row>
    <row r="544" spans="2:22" ht="15.75" customHeight="1">
      <c r="B544" s="101"/>
      <c r="D544" s="111"/>
      <c r="E544" s="111"/>
      <c r="F544" s="153"/>
      <c r="G544" s="102"/>
      <c r="H544" s="101"/>
      <c r="I544" s="102"/>
      <c r="J544" s="102"/>
      <c r="K544" s="102"/>
      <c r="L544" s="101"/>
      <c r="M544" s="101"/>
      <c r="N544" s="102"/>
      <c r="O544" s="102"/>
      <c r="P544" s="102"/>
      <c r="Q544" s="102"/>
      <c r="R544" s="102"/>
      <c r="S544" s="102"/>
      <c r="T544" s="102"/>
      <c r="U544" s="102"/>
      <c r="V544" s="102"/>
    </row>
    <row r="545" spans="2:22" ht="15.75" customHeight="1">
      <c r="B545" s="101"/>
      <c r="D545" s="111"/>
      <c r="E545" s="111"/>
      <c r="F545" s="153"/>
      <c r="G545" s="102"/>
      <c r="H545" s="101"/>
      <c r="I545" s="102"/>
      <c r="J545" s="102"/>
      <c r="K545" s="102"/>
      <c r="L545" s="101"/>
      <c r="M545" s="101"/>
      <c r="N545" s="102"/>
      <c r="O545" s="102"/>
      <c r="P545" s="102"/>
      <c r="Q545" s="102"/>
      <c r="R545" s="102"/>
      <c r="S545" s="102"/>
      <c r="T545" s="102"/>
      <c r="U545" s="102"/>
      <c r="V545" s="102"/>
    </row>
    <row r="546" spans="2:22" ht="15.75" customHeight="1">
      <c r="B546" s="101"/>
      <c r="D546" s="111"/>
      <c r="E546" s="111"/>
      <c r="F546" s="153"/>
      <c r="G546" s="102"/>
      <c r="H546" s="101"/>
      <c r="I546" s="102"/>
      <c r="J546" s="102"/>
      <c r="K546" s="102"/>
      <c r="L546" s="101"/>
      <c r="M546" s="101"/>
      <c r="N546" s="102"/>
      <c r="O546" s="102"/>
      <c r="P546" s="102"/>
      <c r="Q546" s="102"/>
      <c r="R546" s="102"/>
      <c r="S546" s="102"/>
      <c r="T546" s="102"/>
      <c r="U546" s="102"/>
      <c r="V546" s="102"/>
    </row>
    <row r="547" spans="2:22" ht="15.75" customHeight="1">
      <c r="B547" s="101"/>
      <c r="D547" s="111"/>
      <c r="E547" s="111"/>
      <c r="F547" s="153"/>
      <c r="G547" s="102"/>
      <c r="H547" s="101"/>
      <c r="I547" s="102"/>
      <c r="J547" s="102"/>
      <c r="K547" s="102"/>
      <c r="L547" s="101"/>
      <c r="M547" s="101"/>
      <c r="N547" s="102"/>
      <c r="O547" s="102"/>
      <c r="P547" s="102"/>
      <c r="Q547" s="102"/>
      <c r="R547" s="102"/>
      <c r="S547" s="102"/>
      <c r="T547" s="102"/>
      <c r="U547" s="102"/>
      <c r="V547" s="102"/>
    </row>
    <row r="548" spans="2:22" ht="15.75" customHeight="1">
      <c r="B548" s="101"/>
      <c r="D548" s="111"/>
      <c r="E548" s="111"/>
      <c r="F548" s="153"/>
      <c r="G548" s="102"/>
      <c r="H548" s="101"/>
      <c r="I548" s="102"/>
      <c r="J548" s="102"/>
      <c r="K548" s="102"/>
      <c r="L548" s="101"/>
      <c r="M548" s="101"/>
      <c r="N548" s="102"/>
      <c r="O548" s="102"/>
      <c r="P548" s="102"/>
      <c r="Q548" s="102"/>
      <c r="R548" s="102"/>
      <c r="S548" s="102"/>
      <c r="T548" s="102"/>
      <c r="U548" s="102"/>
      <c r="V548" s="102"/>
    </row>
    <row r="549" spans="2:22" ht="15.75" customHeight="1">
      <c r="B549" s="101"/>
      <c r="D549" s="111"/>
      <c r="E549" s="111"/>
      <c r="F549" s="153"/>
      <c r="G549" s="102"/>
      <c r="H549" s="101"/>
      <c r="I549" s="102"/>
      <c r="J549" s="102"/>
      <c r="K549" s="102"/>
      <c r="L549" s="101"/>
      <c r="M549" s="101"/>
      <c r="N549" s="102"/>
      <c r="O549" s="102"/>
      <c r="P549" s="102"/>
      <c r="Q549" s="102"/>
      <c r="R549" s="102"/>
      <c r="S549" s="102"/>
      <c r="T549" s="102"/>
      <c r="U549" s="102"/>
      <c r="V549" s="102"/>
    </row>
    <row r="550" spans="2:22" ht="15.75" customHeight="1">
      <c r="B550" s="101"/>
      <c r="D550" s="111"/>
      <c r="E550" s="111"/>
      <c r="F550" s="153"/>
      <c r="G550" s="102"/>
      <c r="H550" s="101"/>
      <c r="I550" s="102"/>
      <c r="J550" s="102"/>
      <c r="K550" s="102"/>
      <c r="L550" s="101"/>
      <c r="M550" s="101"/>
      <c r="N550" s="102"/>
      <c r="O550" s="102"/>
      <c r="P550" s="102"/>
      <c r="Q550" s="102"/>
      <c r="R550" s="102"/>
      <c r="S550" s="102"/>
      <c r="T550" s="102"/>
      <c r="U550" s="102"/>
      <c r="V550" s="102"/>
    </row>
    <row r="551" spans="2:22" ht="15.75" customHeight="1">
      <c r="B551" s="101"/>
      <c r="D551" s="111"/>
      <c r="E551" s="111"/>
      <c r="F551" s="153"/>
      <c r="G551" s="102"/>
      <c r="H551" s="101"/>
      <c r="I551" s="102"/>
      <c r="J551" s="102"/>
      <c r="K551" s="102"/>
      <c r="L551" s="101"/>
      <c r="M551" s="101"/>
      <c r="N551" s="102"/>
      <c r="O551" s="102"/>
      <c r="P551" s="102"/>
      <c r="Q551" s="102"/>
      <c r="R551" s="102"/>
      <c r="S551" s="102"/>
      <c r="T551" s="102"/>
      <c r="U551" s="102"/>
      <c r="V551" s="102"/>
    </row>
    <row r="552" spans="2:22" ht="15.75" customHeight="1">
      <c r="B552" s="101"/>
      <c r="D552" s="111"/>
      <c r="E552" s="111"/>
      <c r="F552" s="153"/>
      <c r="G552" s="102"/>
      <c r="H552" s="101"/>
      <c r="I552" s="102"/>
      <c r="J552" s="102"/>
      <c r="K552" s="102"/>
      <c r="L552" s="101"/>
      <c r="M552" s="101"/>
      <c r="N552" s="102"/>
      <c r="O552" s="102"/>
      <c r="P552" s="102"/>
      <c r="Q552" s="102"/>
      <c r="R552" s="102"/>
      <c r="S552" s="102"/>
      <c r="T552" s="102"/>
      <c r="U552" s="102"/>
      <c r="V552" s="102"/>
    </row>
    <row r="553" spans="2:22" ht="15.75" customHeight="1">
      <c r="B553" s="101"/>
      <c r="D553" s="111"/>
      <c r="E553" s="111"/>
      <c r="F553" s="153"/>
      <c r="G553" s="102"/>
      <c r="H553" s="101"/>
      <c r="I553" s="102"/>
      <c r="J553" s="102"/>
      <c r="K553" s="102"/>
      <c r="L553" s="101"/>
      <c r="M553" s="101"/>
      <c r="N553" s="102"/>
      <c r="O553" s="102"/>
      <c r="P553" s="102"/>
      <c r="Q553" s="102"/>
      <c r="R553" s="102"/>
      <c r="S553" s="102"/>
      <c r="T553" s="102"/>
      <c r="U553" s="102"/>
      <c r="V553" s="102"/>
    </row>
    <row r="554" spans="2:22" ht="15.75" customHeight="1">
      <c r="B554" s="101"/>
      <c r="D554" s="111"/>
      <c r="E554" s="111"/>
      <c r="F554" s="153"/>
      <c r="G554" s="102"/>
      <c r="H554" s="101"/>
      <c r="I554" s="102"/>
      <c r="J554" s="102"/>
      <c r="K554" s="102"/>
      <c r="L554" s="101"/>
      <c r="M554" s="101"/>
      <c r="N554" s="102"/>
      <c r="O554" s="102"/>
      <c r="P554" s="102"/>
      <c r="Q554" s="102"/>
      <c r="R554" s="102"/>
      <c r="S554" s="102"/>
      <c r="T554" s="102"/>
      <c r="U554" s="102"/>
      <c r="V554" s="102"/>
    </row>
    <row r="555" spans="2:22" ht="15.75" customHeight="1">
      <c r="B555" s="101"/>
      <c r="D555" s="111"/>
      <c r="E555" s="111"/>
      <c r="F555" s="153"/>
      <c r="G555" s="102"/>
      <c r="H555" s="101"/>
      <c r="I555" s="102"/>
      <c r="J555" s="102"/>
      <c r="K555" s="102"/>
      <c r="L555" s="101"/>
      <c r="M555" s="101"/>
      <c r="N555" s="102"/>
      <c r="O555" s="102"/>
      <c r="P555" s="102"/>
      <c r="Q555" s="102"/>
      <c r="R555" s="102"/>
      <c r="S555" s="102"/>
      <c r="T555" s="102"/>
      <c r="U555" s="102"/>
      <c r="V555" s="102"/>
    </row>
    <row r="556" spans="2:22" ht="15.75" customHeight="1">
      <c r="B556" s="101"/>
      <c r="D556" s="111"/>
      <c r="E556" s="111"/>
      <c r="F556" s="153"/>
      <c r="G556" s="102"/>
      <c r="H556" s="101"/>
      <c r="I556" s="102"/>
      <c r="J556" s="102"/>
      <c r="K556" s="102"/>
      <c r="L556" s="101"/>
      <c r="M556" s="101"/>
      <c r="N556" s="102"/>
      <c r="O556" s="102"/>
      <c r="P556" s="102"/>
      <c r="Q556" s="102"/>
      <c r="R556" s="102"/>
      <c r="S556" s="102"/>
      <c r="T556" s="102"/>
      <c r="U556" s="102"/>
      <c r="V556" s="102"/>
    </row>
    <row r="557" spans="2:22" ht="15.75" customHeight="1">
      <c r="B557" s="101"/>
      <c r="D557" s="111"/>
      <c r="E557" s="111"/>
      <c r="F557" s="153"/>
      <c r="G557" s="102"/>
      <c r="H557" s="101"/>
      <c r="I557" s="102"/>
      <c r="J557" s="102"/>
      <c r="K557" s="102"/>
      <c r="L557" s="101"/>
      <c r="M557" s="101"/>
      <c r="N557" s="102"/>
      <c r="O557" s="102"/>
      <c r="P557" s="102"/>
      <c r="Q557" s="102"/>
      <c r="R557" s="102"/>
      <c r="S557" s="102"/>
      <c r="T557" s="102"/>
      <c r="U557" s="102"/>
      <c r="V557" s="102"/>
    </row>
    <row r="558" spans="2:22" ht="15.75" customHeight="1">
      <c r="B558" s="101"/>
      <c r="D558" s="111"/>
      <c r="E558" s="111"/>
      <c r="F558" s="153"/>
      <c r="G558" s="102"/>
      <c r="H558" s="101"/>
      <c r="I558" s="102"/>
      <c r="J558" s="102"/>
      <c r="K558" s="102"/>
      <c r="L558" s="101"/>
      <c r="M558" s="101"/>
      <c r="N558" s="102"/>
      <c r="O558" s="102"/>
      <c r="P558" s="102"/>
      <c r="Q558" s="102"/>
      <c r="R558" s="102"/>
      <c r="S558" s="102"/>
      <c r="T558" s="102"/>
      <c r="U558" s="102"/>
      <c r="V558" s="102"/>
    </row>
    <row r="559" spans="2:22" ht="15.75" customHeight="1">
      <c r="B559" s="101"/>
      <c r="D559" s="111"/>
      <c r="E559" s="111"/>
      <c r="F559" s="153"/>
      <c r="G559" s="102"/>
      <c r="H559" s="101"/>
      <c r="I559" s="102"/>
      <c r="J559" s="102"/>
      <c r="K559" s="102"/>
      <c r="L559" s="101"/>
      <c r="M559" s="101"/>
      <c r="N559" s="102"/>
      <c r="O559" s="102"/>
      <c r="P559" s="102"/>
      <c r="Q559" s="102"/>
      <c r="R559" s="102"/>
      <c r="S559" s="102"/>
      <c r="T559" s="102"/>
      <c r="U559" s="102"/>
      <c r="V559" s="102"/>
    </row>
    <row r="560" spans="2:22" ht="15.75" customHeight="1">
      <c r="B560" s="101"/>
      <c r="D560" s="111"/>
      <c r="E560" s="111"/>
      <c r="F560" s="153"/>
      <c r="G560" s="102"/>
      <c r="H560" s="101"/>
      <c r="I560" s="102"/>
      <c r="J560" s="102"/>
      <c r="K560" s="102"/>
      <c r="L560" s="101"/>
      <c r="M560" s="101"/>
      <c r="N560" s="102"/>
      <c r="O560" s="102"/>
      <c r="P560" s="102"/>
      <c r="Q560" s="102"/>
      <c r="R560" s="102"/>
      <c r="S560" s="102"/>
      <c r="T560" s="102"/>
      <c r="U560" s="102"/>
      <c r="V560" s="102"/>
    </row>
    <row r="561" spans="2:22" ht="15.75" customHeight="1">
      <c r="B561" s="101"/>
      <c r="D561" s="111"/>
      <c r="E561" s="111"/>
      <c r="F561" s="153"/>
      <c r="G561" s="102"/>
      <c r="H561" s="101"/>
      <c r="I561" s="102"/>
      <c r="J561" s="102"/>
      <c r="K561" s="102"/>
      <c r="L561" s="101"/>
      <c r="M561" s="101"/>
      <c r="N561" s="102"/>
      <c r="O561" s="102"/>
      <c r="P561" s="102"/>
      <c r="Q561" s="102"/>
      <c r="R561" s="102"/>
      <c r="S561" s="102"/>
      <c r="T561" s="102"/>
      <c r="U561" s="102"/>
      <c r="V561" s="102"/>
    </row>
    <row r="562" spans="2:22" ht="15.75" customHeight="1">
      <c r="B562" s="101"/>
      <c r="D562" s="111"/>
      <c r="E562" s="111"/>
      <c r="F562" s="153"/>
      <c r="G562" s="102"/>
      <c r="H562" s="101"/>
      <c r="I562" s="102"/>
      <c r="J562" s="102"/>
      <c r="K562" s="102"/>
      <c r="L562" s="101"/>
      <c r="M562" s="101"/>
      <c r="N562" s="102"/>
      <c r="O562" s="102"/>
      <c r="P562" s="102"/>
      <c r="Q562" s="102"/>
      <c r="R562" s="102"/>
      <c r="S562" s="102"/>
      <c r="T562" s="102"/>
      <c r="U562" s="102"/>
      <c r="V562" s="102"/>
    </row>
    <row r="563" spans="2:22" ht="15.75" customHeight="1">
      <c r="B563" s="101"/>
      <c r="D563" s="111"/>
      <c r="E563" s="111"/>
      <c r="F563" s="153"/>
      <c r="G563" s="102"/>
      <c r="H563" s="101"/>
      <c r="I563" s="102"/>
      <c r="J563" s="102"/>
      <c r="K563" s="102"/>
      <c r="L563" s="101"/>
      <c r="M563" s="101"/>
      <c r="N563" s="102"/>
      <c r="O563" s="102"/>
      <c r="P563" s="102"/>
      <c r="Q563" s="102"/>
      <c r="R563" s="102"/>
      <c r="S563" s="102"/>
      <c r="T563" s="102"/>
      <c r="U563" s="102"/>
      <c r="V563" s="102"/>
    </row>
    <row r="564" spans="2:22" ht="15.75" customHeight="1">
      <c r="B564" s="101"/>
      <c r="D564" s="111"/>
      <c r="E564" s="111"/>
      <c r="F564" s="153"/>
      <c r="G564" s="102"/>
      <c r="H564" s="101"/>
      <c r="I564" s="102"/>
      <c r="J564" s="102"/>
      <c r="K564" s="102"/>
      <c r="L564" s="101"/>
      <c r="M564" s="101"/>
      <c r="N564" s="102"/>
      <c r="O564" s="102"/>
      <c r="P564" s="102"/>
      <c r="Q564" s="102"/>
      <c r="R564" s="102"/>
      <c r="S564" s="102"/>
      <c r="T564" s="102"/>
      <c r="U564" s="102"/>
      <c r="V564" s="102"/>
    </row>
    <row r="565" spans="2:22" ht="15.75" customHeight="1">
      <c r="B565" s="101"/>
      <c r="D565" s="111"/>
      <c r="E565" s="111"/>
      <c r="F565" s="153"/>
      <c r="G565" s="102"/>
      <c r="H565" s="101"/>
      <c r="I565" s="102"/>
      <c r="J565" s="102"/>
      <c r="K565" s="102"/>
      <c r="L565" s="101"/>
      <c r="M565" s="101"/>
      <c r="N565" s="102"/>
      <c r="O565" s="102"/>
      <c r="P565" s="102"/>
      <c r="Q565" s="102"/>
      <c r="R565" s="102"/>
      <c r="S565" s="102"/>
      <c r="T565" s="102"/>
      <c r="U565" s="102"/>
      <c r="V565" s="102"/>
    </row>
    <row r="566" spans="2:22" ht="15.75" customHeight="1">
      <c r="B566" s="101"/>
      <c r="D566" s="111"/>
      <c r="E566" s="111"/>
      <c r="F566" s="153"/>
      <c r="G566" s="102"/>
      <c r="H566" s="101"/>
      <c r="I566" s="102"/>
      <c r="J566" s="102"/>
      <c r="K566" s="102"/>
      <c r="L566" s="101"/>
      <c r="M566" s="101"/>
      <c r="N566" s="102"/>
      <c r="O566" s="102"/>
      <c r="P566" s="102"/>
      <c r="Q566" s="102"/>
      <c r="R566" s="102"/>
      <c r="S566" s="102"/>
      <c r="T566" s="102"/>
      <c r="U566" s="102"/>
      <c r="V566" s="102"/>
    </row>
    <row r="567" spans="2:22" ht="15.75" customHeight="1">
      <c r="B567" s="101"/>
      <c r="D567" s="111"/>
      <c r="E567" s="111"/>
      <c r="F567" s="153"/>
      <c r="G567" s="102"/>
      <c r="H567" s="101"/>
      <c r="I567" s="102"/>
      <c r="J567" s="102"/>
      <c r="K567" s="102"/>
      <c r="L567" s="101"/>
      <c r="M567" s="101"/>
      <c r="N567" s="102"/>
      <c r="O567" s="102"/>
      <c r="P567" s="102"/>
      <c r="Q567" s="102"/>
      <c r="R567" s="102"/>
      <c r="S567" s="102"/>
      <c r="T567" s="102"/>
      <c r="U567" s="102"/>
      <c r="V567" s="102"/>
    </row>
    <row r="568" spans="2:22" ht="15.75" customHeight="1">
      <c r="B568" s="101"/>
      <c r="D568" s="111"/>
      <c r="E568" s="111"/>
      <c r="F568" s="153"/>
      <c r="G568" s="102"/>
      <c r="H568" s="101"/>
      <c r="I568" s="102"/>
      <c r="J568" s="102"/>
      <c r="K568" s="102"/>
      <c r="L568" s="101"/>
      <c r="M568" s="101"/>
      <c r="N568" s="102"/>
      <c r="O568" s="102"/>
      <c r="P568" s="102"/>
      <c r="Q568" s="102"/>
      <c r="R568" s="102"/>
      <c r="S568" s="102"/>
      <c r="T568" s="102"/>
      <c r="U568" s="102"/>
      <c r="V568" s="102"/>
    </row>
    <row r="569" spans="2:22" ht="15.75" customHeight="1">
      <c r="B569" s="101"/>
      <c r="D569" s="111"/>
      <c r="E569" s="111"/>
      <c r="F569" s="153"/>
      <c r="G569" s="102"/>
      <c r="H569" s="101"/>
      <c r="I569" s="102"/>
      <c r="J569" s="102"/>
      <c r="K569" s="102"/>
      <c r="L569" s="101"/>
      <c r="M569" s="101"/>
      <c r="N569" s="102"/>
      <c r="O569" s="102"/>
      <c r="P569" s="102"/>
      <c r="Q569" s="102"/>
      <c r="R569" s="102"/>
      <c r="S569" s="102"/>
      <c r="T569" s="102"/>
      <c r="U569" s="102"/>
      <c r="V569" s="102"/>
    </row>
    <row r="570" spans="2:22" ht="15.75" customHeight="1">
      <c r="B570" s="101"/>
      <c r="D570" s="111"/>
      <c r="E570" s="111"/>
      <c r="F570" s="153"/>
      <c r="G570" s="102"/>
      <c r="H570" s="101"/>
      <c r="I570" s="102"/>
      <c r="J570" s="102"/>
      <c r="K570" s="102"/>
      <c r="L570" s="101"/>
      <c r="M570" s="101"/>
      <c r="N570" s="102"/>
      <c r="O570" s="102"/>
      <c r="P570" s="102"/>
      <c r="Q570" s="102"/>
      <c r="R570" s="102"/>
      <c r="S570" s="102"/>
      <c r="T570" s="102"/>
      <c r="U570" s="102"/>
      <c r="V570" s="102"/>
    </row>
    <row r="571" spans="2:22" ht="15.75" customHeight="1">
      <c r="B571" s="101"/>
      <c r="D571" s="111"/>
      <c r="E571" s="111"/>
      <c r="F571" s="153"/>
      <c r="G571" s="102"/>
      <c r="H571" s="101"/>
      <c r="I571" s="102"/>
      <c r="J571" s="102"/>
      <c r="K571" s="102"/>
      <c r="L571" s="101"/>
      <c r="M571" s="101"/>
      <c r="N571" s="102"/>
      <c r="O571" s="102"/>
      <c r="P571" s="102"/>
      <c r="Q571" s="102"/>
      <c r="R571" s="102"/>
      <c r="S571" s="102"/>
      <c r="T571" s="102"/>
      <c r="U571" s="102"/>
      <c r="V571" s="102"/>
    </row>
    <row r="572" spans="2:22" ht="15.75" customHeight="1">
      <c r="B572" s="101"/>
      <c r="D572" s="111"/>
      <c r="E572" s="111"/>
      <c r="F572" s="153"/>
      <c r="G572" s="102"/>
      <c r="H572" s="101"/>
      <c r="I572" s="102"/>
      <c r="J572" s="102"/>
      <c r="K572" s="102"/>
      <c r="L572" s="101"/>
      <c r="M572" s="101"/>
      <c r="N572" s="102"/>
      <c r="O572" s="102"/>
      <c r="P572" s="102"/>
      <c r="Q572" s="102"/>
      <c r="R572" s="102"/>
      <c r="S572" s="102"/>
      <c r="T572" s="102"/>
      <c r="U572" s="102"/>
      <c r="V572" s="102"/>
    </row>
    <row r="573" spans="2:22" ht="15.75" customHeight="1">
      <c r="B573" s="101"/>
      <c r="D573" s="111"/>
      <c r="E573" s="111"/>
      <c r="F573" s="153"/>
      <c r="G573" s="102"/>
      <c r="H573" s="101"/>
      <c r="I573" s="102"/>
      <c r="J573" s="102"/>
      <c r="K573" s="102"/>
      <c r="L573" s="101"/>
      <c r="M573" s="101"/>
      <c r="N573" s="102"/>
      <c r="O573" s="102"/>
      <c r="P573" s="102"/>
      <c r="Q573" s="102"/>
      <c r="R573" s="102"/>
      <c r="S573" s="102"/>
      <c r="T573" s="102"/>
      <c r="U573" s="102"/>
      <c r="V573" s="102"/>
    </row>
    <row r="574" spans="2:22" ht="15.75" customHeight="1">
      <c r="B574" s="101"/>
      <c r="D574" s="111"/>
      <c r="E574" s="111"/>
      <c r="F574" s="153"/>
      <c r="G574" s="102"/>
      <c r="H574" s="101"/>
      <c r="I574" s="102"/>
      <c r="J574" s="102"/>
      <c r="K574" s="102"/>
      <c r="L574" s="101"/>
      <c r="M574" s="101"/>
      <c r="N574" s="102"/>
      <c r="O574" s="102"/>
      <c r="P574" s="102"/>
      <c r="Q574" s="102"/>
      <c r="R574" s="102"/>
      <c r="S574" s="102"/>
      <c r="T574" s="102"/>
      <c r="U574" s="102"/>
      <c r="V574" s="102"/>
    </row>
    <row r="575" spans="2:22" ht="15.75" customHeight="1">
      <c r="B575" s="101"/>
      <c r="D575" s="111"/>
      <c r="E575" s="111"/>
      <c r="F575" s="153"/>
      <c r="G575" s="102"/>
      <c r="H575" s="101"/>
      <c r="I575" s="102"/>
      <c r="J575" s="102"/>
      <c r="K575" s="102"/>
      <c r="L575" s="101"/>
      <c r="M575" s="101"/>
      <c r="N575" s="102"/>
      <c r="O575" s="102"/>
      <c r="P575" s="102"/>
      <c r="Q575" s="102"/>
      <c r="R575" s="102"/>
      <c r="S575" s="102"/>
      <c r="T575" s="102"/>
      <c r="U575" s="102"/>
      <c r="V575" s="102"/>
    </row>
    <row r="576" spans="2:22" ht="15.75" customHeight="1">
      <c r="B576" s="101"/>
      <c r="D576" s="111"/>
      <c r="E576" s="111"/>
      <c r="F576" s="153"/>
      <c r="G576" s="102"/>
      <c r="H576" s="101"/>
      <c r="I576" s="102"/>
      <c r="J576" s="102"/>
      <c r="K576" s="102"/>
      <c r="L576" s="101"/>
      <c r="M576" s="101"/>
      <c r="N576" s="102"/>
      <c r="O576" s="102"/>
      <c r="P576" s="102"/>
      <c r="Q576" s="102"/>
      <c r="R576" s="102"/>
      <c r="S576" s="102"/>
      <c r="T576" s="102"/>
      <c r="U576" s="102"/>
      <c r="V576" s="102"/>
    </row>
    <row r="577" spans="2:22" ht="15.75" customHeight="1">
      <c r="B577" s="101"/>
      <c r="D577" s="111"/>
      <c r="E577" s="111"/>
      <c r="F577" s="153"/>
      <c r="G577" s="102"/>
      <c r="H577" s="101"/>
      <c r="I577" s="102"/>
      <c r="J577" s="102"/>
      <c r="K577" s="102"/>
      <c r="L577" s="101"/>
      <c r="M577" s="101"/>
      <c r="N577" s="102"/>
      <c r="O577" s="102"/>
      <c r="P577" s="102"/>
      <c r="Q577" s="102"/>
      <c r="R577" s="102"/>
      <c r="S577" s="102"/>
      <c r="T577" s="102"/>
      <c r="U577" s="102"/>
      <c r="V577" s="102"/>
    </row>
    <row r="578" spans="2:22" ht="15.75" customHeight="1">
      <c r="B578" s="101"/>
      <c r="D578" s="111"/>
      <c r="E578" s="111"/>
      <c r="F578" s="153"/>
      <c r="G578" s="102"/>
      <c r="H578" s="101"/>
      <c r="I578" s="102"/>
      <c r="J578" s="102"/>
      <c r="K578" s="102"/>
      <c r="L578" s="101"/>
      <c r="M578" s="101"/>
      <c r="N578" s="102"/>
      <c r="O578" s="102"/>
      <c r="P578" s="102"/>
      <c r="Q578" s="102"/>
      <c r="R578" s="102"/>
      <c r="S578" s="102"/>
      <c r="T578" s="102"/>
      <c r="U578" s="102"/>
      <c r="V578" s="102"/>
    </row>
    <row r="579" spans="2:22" ht="15.75" customHeight="1">
      <c r="B579" s="101"/>
      <c r="D579" s="111"/>
      <c r="E579" s="111"/>
      <c r="F579" s="153"/>
      <c r="G579" s="102"/>
      <c r="H579" s="101"/>
      <c r="I579" s="102"/>
      <c r="J579" s="102"/>
      <c r="K579" s="102"/>
      <c r="L579" s="101"/>
      <c r="M579" s="101"/>
      <c r="N579" s="102"/>
      <c r="O579" s="102"/>
      <c r="P579" s="102"/>
      <c r="Q579" s="102"/>
      <c r="R579" s="102"/>
      <c r="S579" s="102"/>
      <c r="T579" s="102"/>
      <c r="U579" s="102"/>
      <c r="V579" s="102"/>
    </row>
    <row r="580" spans="2:22" ht="15.75" customHeight="1">
      <c r="B580" s="101"/>
      <c r="D580" s="111"/>
      <c r="E580" s="111"/>
      <c r="F580" s="153"/>
      <c r="G580" s="102"/>
      <c r="H580" s="101"/>
      <c r="I580" s="102"/>
      <c r="J580" s="102"/>
      <c r="K580" s="102"/>
      <c r="L580" s="101"/>
      <c r="M580" s="101"/>
      <c r="N580" s="102"/>
      <c r="O580" s="102"/>
      <c r="P580" s="102"/>
      <c r="Q580" s="102"/>
      <c r="R580" s="102"/>
      <c r="S580" s="102"/>
      <c r="T580" s="102"/>
      <c r="U580" s="102"/>
      <c r="V580" s="102"/>
    </row>
    <row r="581" spans="2:22" ht="15.75" customHeight="1">
      <c r="B581" s="101"/>
      <c r="D581" s="111"/>
      <c r="E581" s="111"/>
      <c r="F581" s="153"/>
      <c r="G581" s="102"/>
      <c r="H581" s="101"/>
      <c r="I581" s="102"/>
      <c r="J581" s="102"/>
      <c r="K581" s="102"/>
      <c r="L581" s="101"/>
      <c r="M581" s="101"/>
      <c r="N581" s="102"/>
      <c r="O581" s="102"/>
      <c r="P581" s="102"/>
      <c r="Q581" s="102"/>
      <c r="R581" s="102"/>
      <c r="S581" s="102"/>
      <c r="T581" s="102"/>
      <c r="U581" s="102"/>
      <c r="V581" s="102"/>
    </row>
    <row r="582" spans="2:22" ht="15.75" customHeight="1">
      <c r="B582" s="101"/>
      <c r="D582" s="111"/>
      <c r="E582" s="111"/>
      <c r="F582" s="153"/>
      <c r="G582" s="102"/>
      <c r="H582" s="101"/>
      <c r="I582" s="102"/>
      <c r="J582" s="102"/>
      <c r="K582" s="102"/>
      <c r="L582" s="101"/>
      <c r="M582" s="101"/>
      <c r="N582" s="102"/>
      <c r="O582" s="102"/>
      <c r="P582" s="102"/>
      <c r="Q582" s="102"/>
      <c r="R582" s="102"/>
      <c r="S582" s="102"/>
      <c r="T582" s="102"/>
      <c r="U582" s="102"/>
      <c r="V582" s="102"/>
    </row>
    <row r="583" spans="2:22" ht="15.75" customHeight="1">
      <c r="B583" s="101"/>
      <c r="D583" s="111"/>
      <c r="E583" s="111"/>
      <c r="F583" s="153"/>
      <c r="G583" s="102"/>
      <c r="H583" s="101"/>
      <c r="I583" s="102"/>
      <c r="J583" s="102"/>
      <c r="K583" s="102"/>
      <c r="L583" s="101"/>
      <c r="M583" s="101"/>
      <c r="N583" s="102"/>
      <c r="O583" s="102"/>
      <c r="P583" s="102"/>
      <c r="Q583" s="102"/>
      <c r="R583" s="102"/>
      <c r="S583" s="102"/>
      <c r="T583" s="102"/>
      <c r="U583" s="102"/>
      <c r="V583" s="102"/>
    </row>
    <row r="584" spans="2:22" ht="15.75" customHeight="1">
      <c r="B584" s="101"/>
      <c r="D584" s="111"/>
      <c r="E584" s="111"/>
      <c r="F584" s="153"/>
      <c r="G584" s="102"/>
      <c r="H584" s="101"/>
      <c r="I584" s="102"/>
      <c r="J584" s="102"/>
      <c r="K584" s="102"/>
      <c r="L584" s="101"/>
      <c r="M584" s="101"/>
      <c r="N584" s="102"/>
      <c r="O584" s="102"/>
      <c r="P584" s="102"/>
      <c r="Q584" s="102"/>
      <c r="R584" s="102"/>
      <c r="S584" s="102"/>
      <c r="T584" s="102"/>
      <c r="U584" s="102"/>
      <c r="V584" s="102"/>
    </row>
    <row r="585" spans="2:22" ht="15.75" customHeight="1">
      <c r="B585" s="101"/>
      <c r="D585" s="111"/>
      <c r="E585" s="111"/>
      <c r="F585" s="153"/>
      <c r="G585" s="102"/>
      <c r="H585" s="101"/>
      <c r="I585" s="102"/>
      <c r="J585" s="102"/>
      <c r="K585" s="102"/>
      <c r="L585" s="101"/>
      <c r="M585" s="101"/>
      <c r="N585" s="102"/>
      <c r="O585" s="102"/>
      <c r="P585" s="102"/>
      <c r="Q585" s="102"/>
      <c r="R585" s="102"/>
      <c r="S585" s="102"/>
      <c r="T585" s="102"/>
      <c r="U585" s="102"/>
      <c r="V585" s="102"/>
    </row>
    <row r="586" spans="2:22" ht="15.75" customHeight="1">
      <c r="B586" s="101"/>
      <c r="D586" s="111"/>
      <c r="E586" s="111"/>
      <c r="F586" s="153"/>
      <c r="G586" s="102"/>
      <c r="H586" s="101"/>
      <c r="I586" s="102"/>
      <c r="J586" s="102"/>
      <c r="K586" s="102"/>
      <c r="L586" s="101"/>
      <c r="M586" s="101"/>
      <c r="N586" s="102"/>
      <c r="O586" s="102"/>
      <c r="P586" s="102"/>
      <c r="Q586" s="102"/>
      <c r="R586" s="102"/>
      <c r="S586" s="102"/>
      <c r="T586" s="102"/>
      <c r="U586" s="102"/>
      <c r="V586" s="102"/>
    </row>
    <row r="587" spans="2:22" ht="15.75" customHeight="1">
      <c r="B587" s="101"/>
      <c r="D587" s="111"/>
      <c r="E587" s="111"/>
      <c r="F587" s="153"/>
      <c r="G587" s="102"/>
      <c r="H587" s="101"/>
      <c r="I587" s="102"/>
      <c r="J587" s="102"/>
      <c r="K587" s="102"/>
      <c r="L587" s="101"/>
      <c r="M587" s="101"/>
      <c r="N587" s="102"/>
      <c r="O587" s="102"/>
      <c r="P587" s="102"/>
      <c r="Q587" s="102"/>
      <c r="R587" s="102"/>
      <c r="S587" s="102"/>
      <c r="T587" s="102"/>
      <c r="U587" s="102"/>
      <c r="V587" s="102"/>
    </row>
    <row r="588" spans="2:22" ht="15.75" customHeight="1">
      <c r="B588" s="101"/>
      <c r="D588" s="111"/>
      <c r="E588" s="111"/>
      <c r="F588" s="153"/>
      <c r="G588" s="102"/>
      <c r="H588" s="101"/>
      <c r="I588" s="102"/>
      <c r="J588" s="102"/>
      <c r="K588" s="102"/>
      <c r="L588" s="101"/>
      <c r="M588" s="101"/>
      <c r="N588" s="102"/>
      <c r="O588" s="102"/>
      <c r="P588" s="102"/>
      <c r="Q588" s="102"/>
      <c r="R588" s="102"/>
      <c r="S588" s="102"/>
      <c r="T588" s="102"/>
      <c r="U588" s="102"/>
      <c r="V588" s="102"/>
    </row>
    <row r="589" spans="2:22" ht="15.75" customHeight="1">
      <c r="B589" s="101"/>
      <c r="D589" s="111"/>
      <c r="E589" s="111"/>
      <c r="F589" s="153"/>
      <c r="G589" s="102"/>
      <c r="H589" s="101"/>
      <c r="I589" s="102"/>
      <c r="J589" s="102"/>
      <c r="K589" s="102"/>
      <c r="L589" s="101"/>
      <c r="M589" s="101"/>
      <c r="N589" s="102"/>
      <c r="O589" s="102"/>
      <c r="P589" s="102"/>
      <c r="Q589" s="102"/>
      <c r="R589" s="102"/>
      <c r="S589" s="102"/>
      <c r="T589" s="102"/>
      <c r="U589" s="102"/>
      <c r="V589" s="102"/>
    </row>
    <row r="590" spans="2:22" ht="15.75" customHeight="1">
      <c r="B590" s="101"/>
      <c r="D590" s="111"/>
      <c r="E590" s="111"/>
      <c r="F590" s="153"/>
      <c r="G590" s="102"/>
      <c r="H590" s="101"/>
      <c r="I590" s="102"/>
      <c r="J590" s="102"/>
      <c r="K590" s="102"/>
      <c r="L590" s="101"/>
      <c r="M590" s="101"/>
      <c r="N590" s="102"/>
      <c r="O590" s="102"/>
      <c r="P590" s="102"/>
      <c r="Q590" s="102"/>
      <c r="R590" s="102"/>
      <c r="S590" s="102"/>
      <c r="T590" s="102"/>
      <c r="U590" s="102"/>
      <c r="V590" s="102"/>
    </row>
    <row r="591" spans="2:22" ht="15.75" customHeight="1">
      <c r="B591" s="101"/>
      <c r="D591" s="111"/>
      <c r="E591" s="111"/>
      <c r="F591" s="153"/>
      <c r="G591" s="102"/>
      <c r="H591" s="101"/>
      <c r="I591" s="102"/>
      <c r="J591" s="102"/>
      <c r="K591" s="102"/>
      <c r="L591" s="101"/>
      <c r="M591" s="101"/>
      <c r="N591" s="102"/>
      <c r="O591" s="102"/>
      <c r="P591" s="102"/>
      <c r="Q591" s="102"/>
      <c r="R591" s="102"/>
      <c r="S591" s="102"/>
      <c r="T591" s="102"/>
      <c r="U591" s="102"/>
      <c r="V591" s="102"/>
    </row>
    <row r="592" spans="2:22" ht="15.75" customHeight="1">
      <c r="B592" s="101"/>
      <c r="D592" s="111"/>
      <c r="E592" s="111"/>
      <c r="F592" s="153"/>
      <c r="G592" s="102"/>
      <c r="H592" s="101"/>
      <c r="I592" s="102"/>
      <c r="J592" s="102"/>
      <c r="K592" s="102"/>
      <c r="L592" s="101"/>
      <c r="M592" s="101"/>
      <c r="N592" s="102"/>
      <c r="O592" s="102"/>
      <c r="P592" s="102"/>
      <c r="Q592" s="102"/>
      <c r="R592" s="102"/>
      <c r="S592" s="102"/>
      <c r="T592" s="102"/>
      <c r="U592" s="102"/>
      <c r="V592" s="102"/>
    </row>
    <row r="593" spans="2:22" ht="15.75" customHeight="1">
      <c r="B593" s="101"/>
      <c r="D593" s="111"/>
      <c r="E593" s="111"/>
      <c r="F593" s="153"/>
      <c r="G593" s="102"/>
      <c r="H593" s="101"/>
      <c r="I593" s="102"/>
      <c r="J593" s="102"/>
      <c r="K593" s="102"/>
      <c r="L593" s="101"/>
      <c r="M593" s="101"/>
      <c r="N593" s="102"/>
      <c r="O593" s="102"/>
      <c r="P593" s="102"/>
      <c r="Q593" s="102"/>
      <c r="R593" s="102"/>
      <c r="S593" s="102"/>
      <c r="T593" s="102"/>
      <c r="U593" s="102"/>
      <c r="V593" s="102"/>
    </row>
    <row r="594" spans="2:22" ht="15.75" customHeight="1">
      <c r="B594" s="101"/>
      <c r="D594" s="111"/>
      <c r="E594" s="111"/>
      <c r="F594" s="153"/>
      <c r="G594" s="102"/>
      <c r="H594" s="101"/>
      <c r="I594" s="102"/>
      <c r="J594" s="102"/>
      <c r="K594" s="102"/>
      <c r="L594" s="101"/>
      <c r="M594" s="101"/>
      <c r="N594" s="102"/>
      <c r="O594" s="102"/>
      <c r="P594" s="102"/>
      <c r="Q594" s="102"/>
      <c r="R594" s="102"/>
      <c r="S594" s="102"/>
      <c r="T594" s="102"/>
      <c r="U594" s="102"/>
      <c r="V594" s="102"/>
    </row>
    <row r="595" spans="2:22" ht="15.75" customHeight="1">
      <c r="B595" s="101"/>
      <c r="D595" s="111"/>
      <c r="E595" s="111"/>
      <c r="F595" s="153"/>
      <c r="G595" s="102"/>
      <c r="H595" s="101"/>
      <c r="I595" s="102"/>
      <c r="J595" s="102"/>
      <c r="K595" s="102"/>
      <c r="L595" s="101"/>
      <c r="M595" s="101"/>
      <c r="N595" s="102"/>
      <c r="O595" s="102"/>
      <c r="P595" s="102"/>
      <c r="Q595" s="102"/>
      <c r="R595" s="102"/>
      <c r="S595" s="102"/>
      <c r="T595" s="102"/>
      <c r="U595" s="102"/>
      <c r="V595" s="102"/>
    </row>
    <row r="596" spans="2:22" ht="15.75" customHeight="1">
      <c r="B596" s="101"/>
      <c r="D596" s="111"/>
      <c r="E596" s="111"/>
      <c r="F596" s="153"/>
      <c r="G596" s="102"/>
      <c r="H596" s="101"/>
      <c r="I596" s="102"/>
      <c r="J596" s="102"/>
      <c r="K596" s="102"/>
      <c r="L596" s="101"/>
      <c r="M596" s="101"/>
      <c r="N596" s="102"/>
      <c r="O596" s="102"/>
      <c r="P596" s="102"/>
      <c r="Q596" s="102"/>
      <c r="R596" s="102"/>
      <c r="S596" s="102"/>
      <c r="T596" s="102"/>
      <c r="U596" s="102"/>
      <c r="V596" s="102"/>
    </row>
    <row r="597" spans="2:22" ht="15.75" customHeight="1">
      <c r="B597" s="101"/>
      <c r="D597" s="111"/>
      <c r="E597" s="111"/>
      <c r="F597" s="153"/>
      <c r="G597" s="102"/>
      <c r="H597" s="101"/>
      <c r="I597" s="102"/>
      <c r="J597" s="102"/>
      <c r="K597" s="102"/>
      <c r="L597" s="101"/>
      <c r="M597" s="101"/>
      <c r="N597" s="102"/>
      <c r="O597" s="102"/>
      <c r="P597" s="102"/>
      <c r="Q597" s="102"/>
      <c r="R597" s="102"/>
      <c r="S597" s="102"/>
      <c r="T597" s="102"/>
      <c r="U597" s="102"/>
      <c r="V597" s="102"/>
    </row>
    <row r="598" spans="2:22" ht="15.75" customHeight="1">
      <c r="B598" s="101"/>
      <c r="D598" s="111"/>
      <c r="E598" s="111"/>
      <c r="F598" s="153"/>
      <c r="G598" s="102"/>
      <c r="H598" s="101"/>
      <c r="I598" s="102"/>
      <c r="J598" s="102"/>
      <c r="K598" s="102"/>
      <c r="L598" s="101"/>
      <c r="M598" s="101"/>
      <c r="N598" s="102"/>
      <c r="O598" s="102"/>
      <c r="P598" s="102"/>
      <c r="Q598" s="102"/>
      <c r="R598" s="102"/>
      <c r="S598" s="102"/>
      <c r="T598" s="102"/>
      <c r="U598" s="102"/>
      <c r="V598" s="102"/>
    </row>
    <row r="599" spans="2:22" ht="15.75" customHeight="1">
      <c r="B599" s="101"/>
      <c r="D599" s="111"/>
      <c r="E599" s="111"/>
      <c r="F599" s="153"/>
      <c r="G599" s="102"/>
      <c r="H599" s="101"/>
      <c r="I599" s="102"/>
      <c r="J599" s="102"/>
      <c r="K599" s="102"/>
      <c r="L599" s="101"/>
      <c r="M599" s="101"/>
      <c r="N599" s="102"/>
      <c r="O599" s="102"/>
      <c r="P599" s="102"/>
      <c r="Q599" s="102"/>
      <c r="R599" s="102"/>
      <c r="S599" s="102"/>
      <c r="T599" s="102"/>
      <c r="U599" s="102"/>
      <c r="V599" s="102"/>
    </row>
    <row r="600" spans="2:22" ht="15.75" customHeight="1">
      <c r="B600" s="101"/>
      <c r="D600" s="111"/>
      <c r="E600" s="111"/>
      <c r="F600" s="153"/>
      <c r="G600" s="102"/>
      <c r="H600" s="101"/>
      <c r="I600" s="102"/>
      <c r="J600" s="102"/>
      <c r="K600" s="102"/>
      <c r="L600" s="101"/>
      <c r="M600" s="101"/>
      <c r="N600" s="102"/>
      <c r="O600" s="102"/>
      <c r="P600" s="102"/>
      <c r="Q600" s="102"/>
      <c r="R600" s="102"/>
      <c r="S600" s="102"/>
      <c r="T600" s="102"/>
      <c r="U600" s="102"/>
      <c r="V600" s="102"/>
    </row>
    <row r="601" spans="2:22" ht="15.75" customHeight="1">
      <c r="B601" s="101"/>
      <c r="D601" s="111"/>
      <c r="E601" s="111"/>
      <c r="F601" s="153"/>
      <c r="G601" s="102"/>
      <c r="H601" s="101"/>
      <c r="I601" s="102"/>
      <c r="J601" s="102"/>
      <c r="K601" s="102"/>
      <c r="L601" s="101"/>
      <c r="M601" s="101"/>
      <c r="N601" s="102"/>
      <c r="O601" s="102"/>
      <c r="P601" s="102"/>
      <c r="Q601" s="102"/>
      <c r="R601" s="102"/>
      <c r="S601" s="102"/>
      <c r="T601" s="102"/>
      <c r="U601" s="102"/>
      <c r="V601" s="102"/>
    </row>
    <row r="602" spans="2:22" ht="15.75" customHeight="1">
      <c r="B602" s="101"/>
      <c r="D602" s="111"/>
      <c r="E602" s="111"/>
      <c r="F602" s="153"/>
      <c r="G602" s="102"/>
      <c r="H602" s="101"/>
      <c r="I602" s="102"/>
      <c r="J602" s="102"/>
      <c r="K602" s="102"/>
      <c r="L602" s="101"/>
      <c r="M602" s="101"/>
      <c r="N602" s="102"/>
      <c r="O602" s="102"/>
      <c r="P602" s="102"/>
      <c r="Q602" s="102"/>
      <c r="R602" s="102"/>
      <c r="S602" s="102"/>
      <c r="T602" s="102"/>
      <c r="U602" s="102"/>
      <c r="V602" s="102"/>
    </row>
    <row r="603" spans="2:22" ht="15.75" customHeight="1">
      <c r="B603" s="101"/>
      <c r="D603" s="111"/>
      <c r="E603" s="111"/>
      <c r="F603" s="153"/>
      <c r="G603" s="102"/>
      <c r="H603" s="101"/>
      <c r="I603" s="102"/>
      <c r="J603" s="102"/>
      <c r="K603" s="102"/>
      <c r="L603" s="101"/>
      <c r="M603" s="101"/>
      <c r="N603" s="102"/>
      <c r="O603" s="102"/>
      <c r="P603" s="102"/>
      <c r="Q603" s="102"/>
      <c r="R603" s="102"/>
      <c r="S603" s="102"/>
      <c r="T603" s="102"/>
      <c r="U603" s="102"/>
      <c r="V603" s="102"/>
    </row>
    <row r="604" spans="2:22" ht="15.75" customHeight="1">
      <c r="B604" s="101"/>
      <c r="D604" s="111"/>
      <c r="E604" s="111"/>
      <c r="F604" s="153"/>
      <c r="G604" s="102"/>
      <c r="H604" s="101"/>
      <c r="I604" s="102"/>
      <c r="J604" s="102"/>
      <c r="K604" s="102"/>
      <c r="L604" s="101"/>
      <c r="M604" s="101"/>
      <c r="N604" s="102"/>
      <c r="O604" s="102"/>
      <c r="P604" s="102"/>
      <c r="Q604" s="102"/>
      <c r="R604" s="102"/>
      <c r="S604" s="102"/>
      <c r="T604" s="102"/>
      <c r="U604" s="102"/>
      <c r="V604" s="102"/>
    </row>
    <row r="605" spans="2:22" ht="15.75" customHeight="1">
      <c r="B605" s="101"/>
      <c r="D605" s="111"/>
      <c r="E605" s="111"/>
      <c r="F605" s="153"/>
      <c r="G605" s="102"/>
      <c r="H605" s="101"/>
      <c r="I605" s="102"/>
      <c r="J605" s="102"/>
      <c r="K605" s="102"/>
      <c r="L605" s="101"/>
      <c r="M605" s="101"/>
      <c r="N605" s="102"/>
      <c r="O605" s="102"/>
      <c r="P605" s="102"/>
      <c r="Q605" s="102"/>
      <c r="R605" s="102"/>
      <c r="S605" s="102"/>
      <c r="T605" s="102"/>
      <c r="U605" s="102"/>
      <c r="V605" s="102"/>
    </row>
    <row r="606" spans="2:22" ht="15.75" customHeight="1">
      <c r="B606" s="101"/>
      <c r="D606" s="111"/>
      <c r="E606" s="111"/>
      <c r="F606" s="153"/>
      <c r="G606" s="102"/>
      <c r="H606" s="101"/>
      <c r="I606" s="102"/>
      <c r="J606" s="102"/>
      <c r="K606" s="102"/>
      <c r="L606" s="101"/>
      <c r="M606" s="101"/>
      <c r="N606" s="102"/>
      <c r="O606" s="102"/>
      <c r="P606" s="102"/>
      <c r="Q606" s="102"/>
      <c r="R606" s="102"/>
      <c r="S606" s="102"/>
      <c r="T606" s="102"/>
      <c r="U606" s="102"/>
      <c r="V606" s="102"/>
    </row>
    <row r="607" spans="2:22" ht="15.75" customHeight="1">
      <c r="B607" s="101"/>
      <c r="D607" s="111"/>
      <c r="E607" s="111"/>
      <c r="F607" s="153"/>
      <c r="G607" s="102"/>
      <c r="H607" s="101"/>
      <c r="I607" s="102"/>
      <c r="J607" s="102"/>
      <c r="K607" s="102"/>
      <c r="L607" s="101"/>
      <c r="M607" s="101"/>
      <c r="N607" s="102"/>
      <c r="O607" s="102"/>
      <c r="P607" s="102"/>
      <c r="Q607" s="102"/>
      <c r="R607" s="102"/>
      <c r="S607" s="102"/>
      <c r="T607" s="102"/>
      <c r="U607" s="102"/>
      <c r="V607" s="102"/>
    </row>
    <row r="608" spans="2:22" ht="15.75" customHeight="1">
      <c r="B608" s="101"/>
      <c r="D608" s="111"/>
      <c r="E608" s="111"/>
      <c r="F608" s="153"/>
      <c r="G608" s="102"/>
      <c r="H608" s="101"/>
      <c r="I608" s="102"/>
      <c r="J608" s="102"/>
      <c r="K608" s="102"/>
      <c r="L608" s="101"/>
      <c r="M608" s="101"/>
      <c r="N608" s="102"/>
      <c r="O608" s="102"/>
      <c r="P608" s="102"/>
      <c r="Q608" s="102"/>
      <c r="R608" s="102"/>
      <c r="S608" s="102"/>
      <c r="T608" s="102"/>
      <c r="U608" s="102"/>
      <c r="V608" s="102"/>
    </row>
    <row r="609" spans="2:22" ht="15.75" customHeight="1">
      <c r="B609" s="101"/>
      <c r="D609" s="111"/>
      <c r="E609" s="111"/>
      <c r="F609" s="153"/>
      <c r="G609" s="102"/>
      <c r="H609" s="101"/>
      <c r="I609" s="102"/>
      <c r="J609" s="102"/>
      <c r="K609" s="102"/>
      <c r="L609" s="101"/>
      <c r="M609" s="101"/>
      <c r="N609" s="102"/>
      <c r="O609" s="102"/>
      <c r="P609" s="102"/>
      <c r="Q609" s="102"/>
      <c r="R609" s="102"/>
      <c r="S609" s="102"/>
      <c r="T609" s="102"/>
      <c r="U609" s="102"/>
      <c r="V609" s="102"/>
    </row>
    <row r="610" spans="2:22" ht="15.75" customHeight="1">
      <c r="B610" s="101"/>
      <c r="D610" s="111"/>
      <c r="E610" s="111"/>
      <c r="F610" s="153"/>
      <c r="G610" s="102"/>
      <c r="H610" s="101"/>
      <c r="I610" s="102"/>
      <c r="J610" s="102"/>
      <c r="K610" s="102"/>
      <c r="L610" s="101"/>
      <c r="M610" s="101"/>
      <c r="N610" s="102"/>
      <c r="O610" s="102"/>
      <c r="P610" s="102"/>
      <c r="Q610" s="102"/>
      <c r="R610" s="102"/>
      <c r="S610" s="102"/>
      <c r="T610" s="102"/>
      <c r="U610" s="102"/>
      <c r="V610" s="102"/>
    </row>
    <row r="611" spans="2:22" ht="15.75" customHeight="1">
      <c r="B611" s="101"/>
      <c r="D611" s="111"/>
      <c r="E611" s="111"/>
      <c r="F611" s="153"/>
      <c r="G611" s="102"/>
      <c r="H611" s="101"/>
      <c r="I611" s="102"/>
      <c r="J611" s="102"/>
      <c r="K611" s="102"/>
      <c r="L611" s="101"/>
      <c r="M611" s="101"/>
      <c r="N611" s="102"/>
      <c r="O611" s="102"/>
      <c r="P611" s="102"/>
      <c r="Q611" s="102"/>
      <c r="R611" s="102"/>
      <c r="S611" s="102"/>
      <c r="T611" s="102"/>
      <c r="U611" s="102"/>
      <c r="V611" s="102"/>
    </row>
    <row r="612" spans="2:22" ht="15.75" customHeight="1">
      <c r="B612" s="101"/>
      <c r="D612" s="111"/>
      <c r="E612" s="111"/>
      <c r="F612" s="153"/>
      <c r="G612" s="102"/>
      <c r="H612" s="101"/>
      <c r="I612" s="102"/>
      <c r="J612" s="102"/>
      <c r="K612" s="102"/>
      <c r="L612" s="101"/>
      <c r="M612" s="101"/>
      <c r="N612" s="102"/>
      <c r="O612" s="102"/>
      <c r="P612" s="102"/>
      <c r="Q612" s="102"/>
      <c r="R612" s="102"/>
      <c r="S612" s="102"/>
      <c r="T612" s="102"/>
      <c r="U612" s="102"/>
      <c r="V612" s="102"/>
    </row>
    <row r="613" spans="2:22" ht="15.75" customHeight="1">
      <c r="B613" s="101"/>
      <c r="D613" s="111"/>
      <c r="E613" s="111"/>
      <c r="F613" s="153"/>
      <c r="G613" s="102"/>
      <c r="H613" s="101"/>
      <c r="I613" s="102"/>
      <c r="J613" s="102"/>
      <c r="K613" s="102"/>
      <c r="L613" s="101"/>
      <c r="M613" s="101"/>
      <c r="N613" s="102"/>
      <c r="O613" s="102"/>
      <c r="P613" s="102"/>
      <c r="Q613" s="102"/>
      <c r="R613" s="102"/>
      <c r="S613" s="102"/>
      <c r="T613" s="102"/>
      <c r="U613" s="102"/>
      <c r="V613" s="102"/>
    </row>
    <row r="614" spans="2:22" ht="15.75" customHeight="1">
      <c r="B614" s="101"/>
      <c r="D614" s="111"/>
      <c r="E614" s="111"/>
      <c r="F614" s="153"/>
      <c r="G614" s="102"/>
      <c r="H614" s="101"/>
      <c r="I614" s="102"/>
      <c r="J614" s="102"/>
      <c r="K614" s="102"/>
      <c r="L614" s="101"/>
      <c r="M614" s="101"/>
      <c r="N614" s="102"/>
      <c r="O614" s="102"/>
      <c r="P614" s="102"/>
      <c r="Q614" s="102"/>
      <c r="R614" s="102"/>
      <c r="S614" s="102"/>
      <c r="T614" s="102"/>
      <c r="U614" s="102"/>
      <c r="V614" s="102"/>
    </row>
    <row r="615" spans="2:22" ht="15.75" customHeight="1">
      <c r="B615" s="101"/>
      <c r="D615" s="111"/>
      <c r="E615" s="111"/>
      <c r="F615" s="153"/>
      <c r="G615" s="102"/>
      <c r="H615" s="101"/>
      <c r="I615" s="102"/>
      <c r="J615" s="102"/>
      <c r="K615" s="102"/>
      <c r="L615" s="101"/>
      <c r="M615" s="101"/>
      <c r="N615" s="102"/>
      <c r="O615" s="102"/>
      <c r="P615" s="102"/>
      <c r="Q615" s="102"/>
      <c r="R615" s="102"/>
      <c r="S615" s="102"/>
      <c r="T615" s="102"/>
      <c r="U615" s="102"/>
      <c r="V615" s="102"/>
    </row>
    <row r="616" spans="2:22" ht="15.75" customHeight="1">
      <c r="B616" s="101"/>
      <c r="D616" s="111"/>
      <c r="E616" s="111"/>
      <c r="F616" s="153"/>
      <c r="G616" s="102"/>
      <c r="H616" s="101"/>
      <c r="I616" s="102"/>
      <c r="J616" s="102"/>
      <c r="K616" s="102"/>
      <c r="L616" s="101"/>
      <c r="M616" s="101"/>
      <c r="N616" s="102"/>
      <c r="O616" s="102"/>
      <c r="P616" s="102"/>
      <c r="Q616" s="102"/>
      <c r="R616" s="102"/>
      <c r="S616" s="102"/>
      <c r="T616" s="102"/>
      <c r="U616" s="102"/>
      <c r="V616" s="102"/>
    </row>
    <row r="617" spans="2:22" ht="15.75" customHeight="1">
      <c r="B617" s="101"/>
      <c r="D617" s="111"/>
      <c r="E617" s="111"/>
      <c r="F617" s="153"/>
      <c r="G617" s="102"/>
      <c r="H617" s="101"/>
      <c r="I617" s="102"/>
      <c r="J617" s="102"/>
      <c r="K617" s="102"/>
      <c r="L617" s="101"/>
      <c r="M617" s="101"/>
      <c r="N617" s="102"/>
      <c r="O617" s="102"/>
      <c r="P617" s="102"/>
      <c r="Q617" s="102"/>
      <c r="R617" s="102"/>
      <c r="S617" s="102"/>
      <c r="T617" s="102"/>
      <c r="U617" s="102"/>
      <c r="V617" s="102"/>
    </row>
    <row r="618" spans="2:22" ht="15.75" customHeight="1">
      <c r="B618" s="101"/>
      <c r="D618" s="111"/>
      <c r="E618" s="111"/>
      <c r="F618" s="153"/>
      <c r="G618" s="102"/>
      <c r="H618" s="101"/>
      <c r="I618" s="102"/>
      <c r="J618" s="102"/>
      <c r="K618" s="102"/>
      <c r="L618" s="101"/>
      <c r="M618" s="101"/>
      <c r="N618" s="102"/>
      <c r="O618" s="102"/>
      <c r="P618" s="102"/>
      <c r="Q618" s="102"/>
      <c r="R618" s="102"/>
      <c r="S618" s="102"/>
      <c r="T618" s="102"/>
      <c r="U618" s="102"/>
      <c r="V618" s="102"/>
    </row>
    <row r="619" spans="2:22" ht="15.75" customHeight="1">
      <c r="B619" s="101"/>
      <c r="D619" s="111"/>
      <c r="E619" s="111"/>
      <c r="F619" s="153"/>
      <c r="G619" s="102"/>
      <c r="H619" s="101"/>
      <c r="I619" s="102"/>
      <c r="J619" s="102"/>
      <c r="K619" s="102"/>
      <c r="L619" s="101"/>
      <c r="M619" s="101"/>
      <c r="N619" s="102"/>
      <c r="O619" s="102"/>
      <c r="P619" s="102"/>
      <c r="Q619" s="102"/>
      <c r="R619" s="102"/>
      <c r="S619" s="102"/>
      <c r="T619" s="102"/>
      <c r="U619" s="102"/>
      <c r="V619" s="102"/>
    </row>
    <row r="620" spans="2:22" ht="15.75" customHeight="1">
      <c r="B620" s="101"/>
      <c r="D620" s="111"/>
      <c r="E620" s="111"/>
      <c r="F620" s="153"/>
      <c r="G620" s="102"/>
      <c r="H620" s="101"/>
      <c r="I620" s="102"/>
      <c r="J620" s="102"/>
      <c r="K620" s="102"/>
      <c r="L620" s="101"/>
      <c r="M620" s="101"/>
      <c r="N620" s="102"/>
      <c r="O620" s="102"/>
      <c r="P620" s="102"/>
      <c r="Q620" s="102"/>
      <c r="R620" s="102"/>
      <c r="S620" s="102"/>
      <c r="T620" s="102"/>
      <c r="U620" s="102"/>
      <c r="V620" s="102"/>
    </row>
    <row r="621" spans="2:22" ht="15.75" customHeight="1">
      <c r="B621" s="101"/>
      <c r="D621" s="111"/>
      <c r="E621" s="111"/>
      <c r="F621" s="153"/>
      <c r="G621" s="102"/>
      <c r="H621" s="101"/>
      <c r="I621" s="102"/>
      <c r="J621" s="102"/>
      <c r="K621" s="102"/>
      <c r="L621" s="101"/>
      <c r="M621" s="101"/>
      <c r="N621" s="102"/>
      <c r="O621" s="102"/>
      <c r="P621" s="102"/>
      <c r="Q621" s="102"/>
      <c r="R621" s="102"/>
      <c r="S621" s="102"/>
      <c r="T621" s="102"/>
      <c r="U621" s="102"/>
      <c r="V621" s="102"/>
    </row>
    <row r="622" spans="2:22" ht="15.75" customHeight="1">
      <c r="B622" s="101"/>
      <c r="D622" s="111"/>
      <c r="E622" s="111"/>
      <c r="F622" s="153"/>
      <c r="G622" s="102"/>
      <c r="H622" s="101"/>
      <c r="I622" s="102"/>
      <c r="J622" s="102"/>
      <c r="K622" s="102"/>
      <c r="L622" s="101"/>
      <c r="M622" s="101"/>
      <c r="N622" s="102"/>
      <c r="O622" s="102"/>
      <c r="P622" s="102"/>
      <c r="Q622" s="102"/>
      <c r="R622" s="102"/>
      <c r="S622" s="102"/>
      <c r="T622" s="102"/>
      <c r="U622" s="102"/>
      <c r="V622" s="102"/>
    </row>
    <row r="623" spans="2:22" ht="15.75" customHeight="1">
      <c r="B623" s="101"/>
      <c r="D623" s="111"/>
      <c r="E623" s="111"/>
      <c r="F623" s="153"/>
      <c r="G623" s="102"/>
      <c r="H623" s="101"/>
      <c r="I623" s="102"/>
      <c r="J623" s="102"/>
      <c r="K623" s="102"/>
      <c r="L623" s="101"/>
      <c r="M623" s="101"/>
      <c r="N623" s="102"/>
      <c r="O623" s="102"/>
      <c r="P623" s="102"/>
      <c r="Q623" s="102"/>
      <c r="R623" s="102"/>
      <c r="S623" s="102"/>
      <c r="T623" s="102"/>
      <c r="U623" s="102"/>
      <c r="V623" s="102"/>
    </row>
    <row r="624" spans="2:22" ht="15.75" customHeight="1">
      <c r="B624" s="101"/>
      <c r="D624" s="111"/>
      <c r="E624" s="111"/>
      <c r="F624" s="153"/>
      <c r="G624" s="102"/>
      <c r="H624" s="101"/>
      <c r="I624" s="102"/>
      <c r="J624" s="102"/>
      <c r="K624" s="102"/>
      <c r="L624" s="101"/>
      <c r="M624" s="101"/>
      <c r="N624" s="102"/>
      <c r="O624" s="102"/>
      <c r="P624" s="102"/>
      <c r="Q624" s="102"/>
      <c r="R624" s="102"/>
      <c r="S624" s="102"/>
      <c r="T624" s="102"/>
      <c r="U624" s="102"/>
      <c r="V624" s="102"/>
    </row>
    <row r="625" spans="2:22" ht="15.75" customHeight="1">
      <c r="B625" s="101"/>
      <c r="D625" s="111"/>
      <c r="E625" s="111"/>
      <c r="F625" s="153"/>
      <c r="G625" s="102"/>
      <c r="H625" s="101"/>
      <c r="I625" s="102"/>
      <c r="J625" s="102"/>
      <c r="K625" s="102"/>
      <c r="L625" s="101"/>
      <c r="M625" s="101"/>
      <c r="N625" s="102"/>
      <c r="O625" s="102"/>
      <c r="P625" s="102"/>
      <c r="Q625" s="102"/>
      <c r="R625" s="102"/>
      <c r="S625" s="102"/>
      <c r="T625" s="102"/>
      <c r="U625" s="102"/>
      <c r="V625" s="102"/>
    </row>
    <row r="626" spans="2:22" ht="15.75" customHeight="1">
      <c r="B626" s="101"/>
      <c r="D626" s="111"/>
      <c r="E626" s="111"/>
      <c r="F626" s="153"/>
      <c r="G626" s="102"/>
      <c r="H626" s="101"/>
      <c r="I626" s="102"/>
      <c r="J626" s="102"/>
      <c r="K626" s="102"/>
      <c r="L626" s="101"/>
      <c r="M626" s="101"/>
      <c r="N626" s="102"/>
      <c r="O626" s="102"/>
      <c r="P626" s="102"/>
      <c r="Q626" s="102"/>
      <c r="R626" s="102"/>
      <c r="S626" s="102"/>
      <c r="T626" s="102"/>
      <c r="U626" s="102"/>
      <c r="V626" s="102"/>
    </row>
    <row r="627" spans="2:22" ht="15.75" customHeight="1">
      <c r="B627" s="101"/>
      <c r="D627" s="111"/>
      <c r="E627" s="111"/>
      <c r="F627" s="153"/>
      <c r="G627" s="102"/>
      <c r="H627" s="101"/>
      <c r="I627" s="102"/>
      <c r="J627" s="102"/>
      <c r="K627" s="102"/>
      <c r="L627" s="101"/>
      <c r="M627" s="101"/>
      <c r="N627" s="102"/>
      <c r="O627" s="102"/>
      <c r="P627" s="102"/>
      <c r="Q627" s="102"/>
      <c r="R627" s="102"/>
      <c r="S627" s="102"/>
      <c r="T627" s="102"/>
      <c r="U627" s="102"/>
      <c r="V627" s="102"/>
    </row>
    <row r="628" spans="2:22" ht="15.75" customHeight="1">
      <c r="B628" s="101"/>
      <c r="D628" s="111"/>
      <c r="E628" s="111"/>
      <c r="F628" s="153"/>
      <c r="G628" s="102"/>
      <c r="H628" s="101"/>
      <c r="I628" s="102"/>
      <c r="J628" s="102"/>
      <c r="K628" s="102"/>
      <c r="L628" s="101"/>
      <c r="M628" s="101"/>
      <c r="N628" s="102"/>
      <c r="O628" s="102"/>
      <c r="P628" s="102"/>
      <c r="Q628" s="102"/>
      <c r="R628" s="102"/>
      <c r="S628" s="102"/>
      <c r="T628" s="102"/>
      <c r="U628" s="102"/>
      <c r="V628" s="102"/>
    </row>
    <row r="629" spans="2:22" ht="15.75" customHeight="1">
      <c r="B629" s="101"/>
      <c r="D629" s="111"/>
      <c r="E629" s="111"/>
      <c r="F629" s="153"/>
      <c r="G629" s="102"/>
      <c r="H629" s="101"/>
      <c r="I629" s="102"/>
      <c r="J629" s="102"/>
      <c r="K629" s="102"/>
      <c r="L629" s="101"/>
      <c r="M629" s="101"/>
      <c r="N629" s="102"/>
      <c r="O629" s="102"/>
      <c r="P629" s="102"/>
      <c r="Q629" s="102"/>
      <c r="R629" s="102"/>
      <c r="S629" s="102"/>
      <c r="T629" s="102"/>
      <c r="U629" s="102"/>
      <c r="V629" s="102"/>
    </row>
    <row r="630" spans="2:22" ht="15.75" customHeight="1">
      <c r="B630" s="101"/>
      <c r="D630" s="111"/>
      <c r="E630" s="111"/>
      <c r="F630" s="153"/>
      <c r="G630" s="102"/>
      <c r="H630" s="101"/>
      <c r="I630" s="102"/>
      <c r="J630" s="102"/>
      <c r="K630" s="102"/>
      <c r="L630" s="101"/>
      <c r="M630" s="101"/>
      <c r="N630" s="102"/>
      <c r="O630" s="102"/>
      <c r="P630" s="102"/>
      <c r="Q630" s="102"/>
      <c r="R630" s="102"/>
      <c r="S630" s="102"/>
      <c r="T630" s="102"/>
      <c r="U630" s="102"/>
      <c r="V630" s="102"/>
    </row>
    <row r="631" spans="2:22" ht="15.75" customHeight="1">
      <c r="B631" s="101"/>
      <c r="D631" s="111"/>
      <c r="E631" s="111"/>
      <c r="F631" s="153"/>
      <c r="G631" s="102"/>
      <c r="H631" s="101"/>
      <c r="I631" s="102"/>
      <c r="J631" s="102"/>
      <c r="K631" s="102"/>
      <c r="L631" s="101"/>
      <c r="M631" s="101"/>
      <c r="N631" s="102"/>
      <c r="O631" s="102"/>
      <c r="P631" s="102"/>
      <c r="Q631" s="102"/>
      <c r="R631" s="102"/>
      <c r="S631" s="102"/>
      <c r="T631" s="102"/>
      <c r="U631" s="102"/>
      <c r="V631" s="102"/>
    </row>
    <row r="632" spans="2:22" ht="15.75" customHeight="1">
      <c r="B632" s="101"/>
      <c r="D632" s="111"/>
      <c r="E632" s="111"/>
      <c r="F632" s="153"/>
      <c r="G632" s="102"/>
      <c r="H632" s="101"/>
      <c r="I632" s="102"/>
      <c r="J632" s="102"/>
      <c r="K632" s="102"/>
      <c r="L632" s="101"/>
      <c r="M632" s="101"/>
      <c r="N632" s="102"/>
      <c r="O632" s="102"/>
      <c r="P632" s="102"/>
      <c r="Q632" s="102"/>
      <c r="R632" s="102"/>
      <c r="S632" s="102"/>
      <c r="T632" s="102"/>
      <c r="U632" s="102"/>
      <c r="V632" s="102"/>
    </row>
    <row r="633" spans="2:22" ht="15.75" customHeight="1">
      <c r="B633" s="101"/>
      <c r="D633" s="111"/>
      <c r="E633" s="111"/>
      <c r="F633" s="153"/>
      <c r="G633" s="102"/>
      <c r="H633" s="101"/>
      <c r="I633" s="102"/>
      <c r="J633" s="102"/>
      <c r="K633" s="102"/>
      <c r="L633" s="101"/>
      <c r="M633" s="101"/>
      <c r="N633" s="102"/>
      <c r="O633" s="102"/>
      <c r="P633" s="102"/>
      <c r="Q633" s="102"/>
      <c r="R633" s="102"/>
      <c r="S633" s="102"/>
      <c r="T633" s="102"/>
      <c r="U633" s="102"/>
      <c r="V633" s="102"/>
    </row>
    <row r="634" spans="2:22" ht="15.75" customHeight="1">
      <c r="B634" s="101"/>
      <c r="D634" s="111"/>
      <c r="E634" s="111"/>
      <c r="F634" s="153"/>
      <c r="G634" s="102"/>
      <c r="H634" s="101"/>
      <c r="I634" s="102"/>
      <c r="J634" s="102"/>
      <c r="K634" s="102"/>
      <c r="L634" s="101"/>
      <c r="M634" s="101"/>
      <c r="N634" s="102"/>
      <c r="O634" s="102"/>
      <c r="P634" s="102"/>
      <c r="Q634" s="102"/>
      <c r="R634" s="102"/>
      <c r="S634" s="102"/>
      <c r="T634" s="102"/>
      <c r="U634" s="102"/>
      <c r="V634" s="102"/>
    </row>
    <row r="635" spans="2:22" ht="15.75" customHeight="1">
      <c r="B635" s="101"/>
      <c r="D635" s="111"/>
      <c r="E635" s="111"/>
      <c r="F635" s="153"/>
      <c r="G635" s="102"/>
      <c r="H635" s="101"/>
      <c r="I635" s="102"/>
      <c r="J635" s="102"/>
      <c r="K635" s="102"/>
      <c r="L635" s="101"/>
      <c r="M635" s="101"/>
      <c r="N635" s="102"/>
      <c r="O635" s="102"/>
      <c r="P635" s="102"/>
      <c r="Q635" s="102"/>
      <c r="R635" s="102"/>
      <c r="S635" s="102"/>
      <c r="T635" s="102"/>
      <c r="U635" s="102"/>
      <c r="V635" s="102"/>
    </row>
    <row r="636" spans="2:22" ht="15.75" customHeight="1">
      <c r="B636" s="101"/>
      <c r="D636" s="111"/>
      <c r="E636" s="111"/>
      <c r="F636" s="153"/>
      <c r="G636" s="102"/>
      <c r="H636" s="101"/>
      <c r="I636" s="102"/>
      <c r="J636" s="102"/>
      <c r="K636" s="102"/>
      <c r="L636" s="101"/>
      <c r="M636" s="101"/>
      <c r="N636" s="102"/>
      <c r="O636" s="102"/>
      <c r="P636" s="102"/>
      <c r="Q636" s="102"/>
      <c r="R636" s="102"/>
      <c r="S636" s="102"/>
      <c r="T636" s="102"/>
      <c r="U636" s="102"/>
      <c r="V636" s="102"/>
    </row>
    <row r="637" spans="2:22" ht="15.75" customHeight="1">
      <c r="B637" s="101"/>
      <c r="D637" s="111"/>
      <c r="E637" s="111"/>
      <c r="F637" s="153"/>
      <c r="G637" s="102"/>
      <c r="H637" s="101"/>
      <c r="I637" s="102"/>
      <c r="J637" s="102"/>
      <c r="K637" s="102"/>
      <c r="L637" s="101"/>
      <c r="M637" s="101"/>
      <c r="N637" s="102"/>
      <c r="O637" s="102"/>
      <c r="P637" s="102"/>
      <c r="Q637" s="102"/>
      <c r="R637" s="102"/>
      <c r="S637" s="102"/>
      <c r="T637" s="102"/>
      <c r="U637" s="102"/>
      <c r="V637" s="102"/>
    </row>
    <row r="638" spans="2:22" ht="15.75" customHeight="1">
      <c r="B638" s="101"/>
      <c r="D638" s="111"/>
      <c r="E638" s="111"/>
      <c r="F638" s="153"/>
      <c r="G638" s="102"/>
      <c r="H638" s="101"/>
      <c r="I638" s="102"/>
      <c r="J638" s="102"/>
      <c r="K638" s="102"/>
      <c r="L638" s="101"/>
      <c r="M638" s="101"/>
      <c r="N638" s="102"/>
      <c r="O638" s="102"/>
      <c r="P638" s="102"/>
      <c r="Q638" s="102"/>
      <c r="R638" s="102"/>
      <c r="S638" s="102"/>
      <c r="T638" s="102"/>
      <c r="U638" s="102"/>
      <c r="V638" s="102"/>
    </row>
    <row r="639" spans="2:22" ht="15.75" customHeight="1">
      <c r="B639" s="101"/>
      <c r="D639" s="111"/>
      <c r="E639" s="111"/>
      <c r="F639" s="153"/>
      <c r="G639" s="102"/>
      <c r="H639" s="101"/>
      <c r="I639" s="102"/>
      <c r="J639" s="102"/>
      <c r="K639" s="102"/>
      <c r="L639" s="101"/>
      <c r="M639" s="101"/>
      <c r="N639" s="102"/>
      <c r="O639" s="102"/>
      <c r="P639" s="102"/>
      <c r="Q639" s="102"/>
      <c r="R639" s="102"/>
      <c r="S639" s="102"/>
      <c r="T639" s="102"/>
      <c r="U639" s="102"/>
      <c r="V639" s="102"/>
    </row>
    <row r="640" spans="2:22" ht="15.75" customHeight="1">
      <c r="B640" s="101"/>
      <c r="D640" s="111"/>
      <c r="E640" s="111"/>
      <c r="F640" s="153"/>
      <c r="G640" s="102"/>
      <c r="H640" s="101"/>
      <c r="I640" s="102"/>
      <c r="J640" s="102"/>
      <c r="K640" s="102"/>
      <c r="L640" s="101"/>
      <c r="M640" s="101"/>
      <c r="N640" s="102"/>
      <c r="O640" s="102"/>
      <c r="P640" s="102"/>
      <c r="Q640" s="102"/>
      <c r="R640" s="102"/>
      <c r="S640" s="102"/>
      <c r="T640" s="102"/>
      <c r="U640" s="102"/>
      <c r="V640" s="102"/>
    </row>
    <row r="641" spans="2:22" ht="15.75" customHeight="1">
      <c r="B641" s="101"/>
      <c r="D641" s="111"/>
      <c r="E641" s="111"/>
      <c r="F641" s="153"/>
      <c r="G641" s="102"/>
      <c r="H641" s="101"/>
      <c r="I641" s="102"/>
      <c r="J641" s="102"/>
      <c r="K641" s="102"/>
      <c r="L641" s="101"/>
      <c r="M641" s="101"/>
      <c r="N641" s="102"/>
      <c r="O641" s="102"/>
      <c r="P641" s="102"/>
      <c r="Q641" s="102"/>
      <c r="R641" s="102"/>
      <c r="S641" s="102"/>
      <c r="T641" s="102"/>
      <c r="U641" s="102"/>
      <c r="V641" s="102"/>
    </row>
    <row r="642" spans="2:22" ht="15.75" customHeight="1">
      <c r="B642" s="101"/>
      <c r="D642" s="111"/>
      <c r="E642" s="111"/>
      <c r="F642" s="153"/>
      <c r="G642" s="102"/>
      <c r="H642" s="101"/>
      <c r="I642" s="102"/>
      <c r="J642" s="102"/>
      <c r="K642" s="102"/>
      <c r="L642" s="101"/>
      <c r="M642" s="101"/>
      <c r="N642" s="102"/>
      <c r="O642" s="102"/>
      <c r="P642" s="102"/>
      <c r="Q642" s="102"/>
      <c r="R642" s="102"/>
      <c r="S642" s="102"/>
      <c r="T642" s="102"/>
      <c r="U642" s="102"/>
      <c r="V642" s="102"/>
    </row>
    <row r="643" spans="2:22" ht="15.75" customHeight="1">
      <c r="B643" s="101"/>
      <c r="D643" s="111"/>
      <c r="E643" s="111"/>
      <c r="F643" s="153"/>
      <c r="G643" s="102"/>
      <c r="H643" s="101"/>
      <c r="I643" s="102"/>
      <c r="J643" s="102"/>
      <c r="K643" s="102"/>
      <c r="L643" s="101"/>
      <c r="M643" s="101"/>
      <c r="N643" s="102"/>
      <c r="O643" s="102"/>
      <c r="P643" s="102"/>
      <c r="Q643" s="102"/>
      <c r="R643" s="102"/>
      <c r="S643" s="102"/>
      <c r="T643" s="102"/>
      <c r="U643" s="102"/>
      <c r="V643" s="102"/>
    </row>
    <row r="644" spans="2:22" ht="15.75" customHeight="1">
      <c r="B644" s="101"/>
      <c r="D644" s="111"/>
      <c r="E644" s="111"/>
      <c r="F644" s="153"/>
      <c r="G644" s="102"/>
      <c r="H644" s="101"/>
      <c r="I644" s="102"/>
      <c r="J644" s="102"/>
      <c r="K644" s="102"/>
      <c r="L644" s="101"/>
      <c r="M644" s="101"/>
      <c r="N644" s="102"/>
      <c r="O644" s="102"/>
      <c r="P644" s="102"/>
      <c r="Q644" s="102"/>
      <c r="R644" s="102"/>
      <c r="S644" s="102"/>
      <c r="T644" s="102"/>
      <c r="U644" s="102"/>
      <c r="V644" s="102"/>
    </row>
    <row r="645" spans="2:22" ht="15.75" customHeight="1">
      <c r="B645" s="101"/>
      <c r="D645" s="111"/>
      <c r="E645" s="111"/>
      <c r="F645" s="153"/>
      <c r="G645" s="102"/>
      <c r="H645" s="101"/>
      <c r="I645" s="102"/>
      <c r="J645" s="102"/>
      <c r="K645" s="102"/>
      <c r="L645" s="101"/>
      <c r="M645" s="101"/>
      <c r="N645" s="102"/>
      <c r="O645" s="102"/>
      <c r="P645" s="102"/>
      <c r="Q645" s="102"/>
      <c r="R645" s="102"/>
      <c r="S645" s="102"/>
      <c r="T645" s="102"/>
      <c r="U645" s="102"/>
      <c r="V645" s="102"/>
    </row>
    <row r="646" spans="2:22" ht="15.75" customHeight="1">
      <c r="B646" s="101"/>
      <c r="D646" s="111"/>
      <c r="E646" s="111"/>
      <c r="F646" s="153"/>
      <c r="G646" s="102"/>
      <c r="H646" s="101"/>
      <c r="I646" s="102"/>
      <c r="J646" s="102"/>
      <c r="K646" s="102"/>
      <c r="L646" s="101"/>
      <c r="M646" s="101"/>
      <c r="N646" s="102"/>
      <c r="O646" s="102"/>
      <c r="P646" s="102"/>
      <c r="Q646" s="102"/>
      <c r="R646" s="102"/>
      <c r="S646" s="102"/>
      <c r="T646" s="102"/>
      <c r="U646" s="102"/>
      <c r="V646" s="102"/>
    </row>
    <row r="647" spans="2:22" ht="15.75" customHeight="1">
      <c r="B647" s="101"/>
      <c r="D647" s="111"/>
      <c r="E647" s="111"/>
      <c r="F647" s="153"/>
      <c r="G647" s="102"/>
      <c r="H647" s="101"/>
      <c r="I647" s="102"/>
      <c r="J647" s="102"/>
      <c r="K647" s="102"/>
      <c r="L647" s="101"/>
      <c r="M647" s="101"/>
      <c r="N647" s="102"/>
      <c r="O647" s="102"/>
      <c r="P647" s="102"/>
      <c r="Q647" s="102"/>
      <c r="R647" s="102"/>
      <c r="S647" s="102"/>
      <c r="T647" s="102"/>
      <c r="U647" s="102"/>
      <c r="V647" s="102"/>
    </row>
    <row r="648" spans="2:22" ht="15.75" customHeight="1">
      <c r="B648" s="101"/>
      <c r="D648" s="111"/>
      <c r="E648" s="111"/>
      <c r="F648" s="153"/>
      <c r="G648" s="102"/>
      <c r="H648" s="101"/>
      <c r="I648" s="102"/>
      <c r="J648" s="102"/>
      <c r="K648" s="102"/>
      <c r="L648" s="101"/>
      <c r="M648" s="101"/>
      <c r="N648" s="102"/>
      <c r="O648" s="102"/>
      <c r="P648" s="102"/>
      <c r="Q648" s="102"/>
      <c r="R648" s="102"/>
      <c r="S648" s="102"/>
      <c r="T648" s="102"/>
      <c r="U648" s="102"/>
      <c r="V648" s="102"/>
    </row>
    <row r="649" spans="2:22" ht="15.75" customHeight="1">
      <c r="B649" s="101"/>
      <c r="D649" s="111"/>
      <c r="E649" s="111"/>
      <c r="F649" s="153"/>
      <c r="G649" s="102"/>
      <c r="H649" s="101"/>
      <c r="I649" s="102"/>
      <c r="J649" s="102"/>
      <c r="K649" s="102"/>
      <c r="L649" s="101"/>
      <c r="M649" s="101"/>
      <c r="N649" s="102"/>
      <c r="O649" s="102"/>
      <c r="P649" s="102"/>
      <c r="Q649" s="102"/>
      <c r="R649" s="102"/>
      <c r="S649" s="102"/>
      <c r="T649" s="102"/>
      <c r="U649" s="102"/>
      <c r="V649" s="102"/>
    </row>
    <row r="650" spans="2:22" ht="15.75" customHeight="1">
      <c r="B650" s="101"/>
      <c r="D650" s="111"/>
      <c r="E650" s="111"/>
      <c r="F650" s="153"/>
      <c r="G650" s="102"/>
      <c r="H650" s="101"/>
      <c r="I650" s="102"/>
      <c r="J650" s="102"/>
      <c r="K650" s="102"/>
      <c r="L650" s="101"/>
      <c r="M650" s="101"/>
      <c r="N650" s="102"/>
      <c r="O650" s="102"/>
      <c r="P650" s="102"/>
      <c r="Q650" s="102"/>
      <c r="R650" s="102"/>
      <c r="S650" s="102"/>
      <c r="T650" s="102"/>
      <c r="U650" s="102"/>
      <c r="V650" s="102"/>
    </row>
    <row r="651" spans="2:22" ht="15.75" customHeight="1">
      <c r="B651" s="101"/>
      <c r="D651" s="111"/>
      <c r="E651" s="111"/>
      <c r="F651" s="153"/>
      <c r="G651" s="102"/>
      <c r="H651" s="101"/>
      <c r="I651" s="102"/>
      <c r="J651" s="102"/>
      <c r="K651" s="102"/>
      <c r="L651" s="101"/>
      <c r="M651" s="101"/>
      <c r="N651" s="102"/>
      <c r="O651" s="102"/>
      <c r="P651" s="102"/>
      <c r="Q651" s="102"/>
      <c r="R651" s="102"/>
      <c r="S651" s="102"/>
      <c r="T651" s="102"/>
      <c r="U651" s="102"/>
      <c r="V651" s="102"/>
    </row>
    <row r="652" spans="2:22" ht="15.75" customHeight="1">
      <c r="B652" s="101"/>
      <c r="D652" s="111"/>
      <c r="E652" s="111"/>
      <c r="F652" s="153"/>
      <c r="G652" s="102"/>
      <c r="H652" s="101"/>
      <c r="I652" s="102"/>
      <c r="J652" s="102"/>
      <c r="K652" s="102"/>
      <c r="L652" s="101"/>
      <c r="M652" s="101"/>
      <c r="N652" s="102"/>
      <c r="O652" s="102"/>
      <c r="P652" s="102"/>
      <c r="Q652" s="102"/>
      <c r="R652" s="102"/>
      <c r="S652" s="102"/>
      <c r="T652" s="102"/>
      <c r="U652" s="102"/>
      <c r="V652" s="102"/>
    </row>
    <row r="653" spans="2:22" ht="15.75" customHeight="1">
      <c r="B653" s="101"/>
      <c r="D653" s="111"/>
      <c r="E653" s="111"/>
      <c r="F653" s="153"/>
      <c r="G653" s="102"/>
      <c r="H653" s="101"/>
      <c r="I653" s="102"/>
      <c r="J653" s="102"/>
      <c r="K653" s="102"/>
      <c r="L653" s="101"/>
      <c r="M653" s="101"/>
      <c r="N653" s="102"/>
      <c r="O653" s="102"/>
      <c r="P653" s="102"/>
      <c r="Q653" s="102"/>
      <c r="R653" s="102"/>
      <c r="S653" s="102"/>
      <c r="T653" s="102"/>
      <c r="U653" s="102"/>
      <c r="V653" s="102"/>
    </row>
    <row r="654" spans="2:22" ht="15.75" customHeight="1">
      <c r="B654" s="101"/>
      <c r="D654" s="111"/>
      <c r="E654" s="111"/>
      <c r="F654" s="153"/>
      <c r="G654" s="102"/>
      <c r="H654" s="101"/>
      <c r="I654" s="102"/>
      <c r="J654" s="102"/>
      <c r="K654" s="102"/>
      <c r="L654" s="101"/>
      <c r="M654" s="101"/>
      <c r="N654" s="102"/>
      <c r="O654" s="102"/>
      <c r="P654" s="102"/>
      <c r="Q654" s="102"/>
      <c r="R654" s="102"/>
      <c r="S654" s="102"/>
      <c r="T654" s="102"/>
      <c r="U654" s="102"/>
      <c r="V654" s="102"/>
    </row>
    <row r="655" spans="2:22" ht="15.75" customHeight="1">
      <c r="B655" s="101"/>
      <c r="D655" s="111"/>
      <c r="E655" s="111"/>
      <c r="F655" s="153"/>
      <c r="G655" s="102"/>
      <c r="H655" s="101"/>
      <c r="I655" s="102"/>
      <c r="J655" s="102"/>
      <c r="K655" s="102"/>
      <c r="L655" s="101"/>
      <c r="M655" s="101"/>
      <c r="N655" s="102"/>
      <c r="O655" s="102"/>
      <c r="P655" s="102"/>
      <c r="Q655" s="102"/>
      <c r="R655" s="102"/>
      <c r="S655" s="102"/>
      <c r="T655" s="102"/>
      <c r="U655" s="102"/>
      <c r="V655" s="102"/>
    </row>
    <row r="656" spans="2:22" ht="15.75" customHeight="1">
      <c r="B656" s="101"/>
      <c r="D656" s="111"/>
      <c r="E656" s="111"/>
      <c r="F656" s="153"/>
      <c r="G656" s="102"/>
      <c r="H656" s="101"/>
      <c r="I656" s="102"/>
      <c r="J656" s="102"/>
      <c r="K656" s="102"/>
      <c r="L656" s="101"/>
      <c r="M656" s="101"/>
      <c r="N656" s="102"/>
      <c r="O656" s="102"/>
      <c r="P656" s="102"/>
      <c r="Q656" s="102"/>
      <c r="R656" s="102"/>
      <c r="S656" s="102"/>
      <c r="T656" s="102"/>
      <c r="U656" s="102"/>
      <c r="V656" s="102"/>
    </row>
    <row r="657" spans="2:22" ht="15.75" customHeight="1">
      <c r="B657" s="101"/>
      <c r="D657" s="111"/>
      <c r="E657" s="111"/>
      <c r="F657" s="153"/>
      <c r="G657" s="102"/>
      <c r="H657" s="101"/>
      <c r="I657" s="102"/>
      <c r="J657" s="102"/>
      <c r="K657" s="102"/>
      <c r="L657" s="101"/>
      <c r="M657" s="101"/>
      <c r="N657" s="102"/>
      <c r="O657" s="102"/>
      <c r="P657" s="102"/>
      <c r="Q657" s="102"/>
      <c r="R657" s="102"/>
      <c r="S657" s="102"/>
      <c r="T657" s="102"/>
      <c r="U657" s="102"/>
      <c r="V657" s="102"/>
    </row>
    <row r="658" spans="2:22" ht="15.75" customHeight="1">
      <c r="B658" s="101"/>
      <c r="D658" s="111"/>
      <c r="E658" s="111"/>
      <c r="F658" s="153"/>
      <c r="G658" s="102"/>
      <c r="H658" s="101"/>
      <c r="I658" s="102"/>
      <c r="J658" s="102"/>
      <c r="K658" s="102"/>
      <c r="L658" s="101"/>
      <c r="M658" s="101"/>
      <c r="N658" s="102"/>
      <c r="O658" s="102"/>
      <c r="P658" s="102"/>
      <c r="Q658" s="102"/>
      <c r="R658" s="102"/>
      <c r="S658" s="102"/>
      <c r="T658" s="102"/>
      <c r="U658" s="102"/>
      <c r="V658" s="102"/>
    </row>
    <row r="659" spans="2:22" ht="15.75" customHeight="1">
      <c r="B659" s="101"/>
      <c r="D659" s="111"/>
      <c r="E659" s="111"/>
      <c r="F659" s="153"/>
      <c r="G659" s="102"/>
      <c r="H659" s="101"/>
      <c r="I659" s="102"/>
      <c r="J659" s="102"/>
      <c r="K659" s="102"/>
      <c r="L659" s="101"/>
      <c r="M659" s="101"/>
      <c r="N659" s="102"/>
      <c r="O659" s="102"/>
      <c r="P659" s="102"/>
      <c r="Q659" s="102"/>
      <c r="R659" s="102"/>
      <c r="S659" s="102"/>
      <c r="T659" s="102"/>
      <c r="U659" s="102"/>
      <c r="V659" s="102"/>
    </row>
    <row r="660" spans="2:22" ht="15.75" customHeight="1">
      <c r="B660" s="101"/>
      <c r="D660" s="111"/>
      <c r="E660" s="111"/>
      <c r="F660" s="153"/>
      <c r="G660" s="102"/>
      <c r="H660" s="101"/>
      <c r="I660" s="102"/>
      <c r="J660" s="102"/>
      <c r="K660" s="102"/>
      <c r="L660" s="101"/>
      <c r="M660" s="101"/>
      <c r="N660" s="102"/>
      <c r="O660" s="102"/>
      <c r="P660" s="102"/>
      <c r="Q660" s="102"/>
      <c r="R660" s="102"/>
      <c r="S660" s="102"/>
      <c r="T660" s="102"/>
      <c r="U660" s="102"/>
      <c r="V660" s="102"/>
    </row>
    <row r="661" spans="2:22" ht="15.75" customHeight="1">
      <c r="B661" s="101"/>
      <c r="D661" s="111"/>
      <c r="E661" s="111"/>
      <c r="F661" s="153"/>
      <c r="G661" s="102"/>
      <c r="H661" s="101"/>
      <c r="I661" s="102"/>
      <c r="J661" s="102"/>
      <c r="K661" s="102"/>
      <c r="L661" s="101"/>
      <c r="M661" s="101"/>
      <c r="N661" s="102"/>
      <c r="O661" s="102"/>
      <c r="P661" s="102"/>
      <c r="Q661" s="102"/>
      <c r="R661" s="102"/>
      <c r="S661" s="102"/>
      <c r="T661" s="102"/>
      <c r="U661" s="102"/>
      <c r="V661" s="102"/>
    </row>
    <row r="662" spans="2:22" ht="15.75" customHeight="1">
      <c r="B662" s="101"/>
      <c r="D662" s="111"/>
      <c r="E662" s="111"/>
      <c r="F662" s="153"/>
      <c r="G662" s="102"/>
      <c r="H662" s="101"/>
      <c r="I662" s="102"/>
      <c r="J662" s="102"/>
      <c r="K662" s="102"/>
      <c r="L662" s="101"/>
      <c r="M662" s="101"/>
      <c r="N662" s="102"/>
      <c r="O662" s="102"/>
      <c r="P662" s="102"/>
      <c r="Q662" s="102"/>
      <c r="R662" s="102"/>
      <c r="S662" s="102"/>
      <c r="T662" s="102"/>
      <c r="U662" s="102"/>
      <c r="V662" s="102"/>
    </row>
    <row r="663" spans="2:22" ht="15.75" customHeight="1">
      <c r="B663" s="101"/>
      <c r="D663" s="111"/>
      <c r="E663" s="111"/>
      <c r="F663" s="153"/>
      <c r="G663" s="102"/>
      <c r="H663" s="101"/>
      <c r="I663" s="102"/>
      <c r="J663" s="102"/>
      <c r="K663" s="102"/>
      <c r="L663" s="101"/>
      <c r="M663" s="101"/>
      <c r="N663" s="102"/>
      <c r="O663" s="102"/>
      <c r="P663" s="102"/>
      <c r="Q663" s="102"/>
      <c r="R663" s="102"/>
      <c r="S663" s="102"/>
      <c r="T663" s="102"/>
      <c r="U663" s="102"/>
      <c r="V663" s="102"/>
    </row>
    <row r="664" spans="2:22" ht="15.75" customHeight="1">
      <c r="B664" s="101"/>
      <c r="D664" s="111"/>
      <c r="E664" s="111"/>
      <c r="F664" s="153"/>
      <c r="G664" s="102"/>
      <c r="H664" s="101"/>
      <c r="I664" s="102"/>
      <c r="J664" s="102"/>
      <c r="K664" s="102"/>
      <c r="L664" s="101"/>
      <c r="M664" s="101"/>
      <c r="N664" s="102"/>
      <c r="O664" s="102"/>
      <c r="P664" s="102"/>
      <c r="Q664" s="102"/>
      <c r="R664" s="102"/>
      <c r="S664" s="102"/>
      <c r="T664" s="102"/>
      <c r="U664" s="102"/>
      <c r="V664" s="102"/>
    </row>
    <row r="665" spans="2:22" ht="15.75" customHeight="1">
      <c r="B665" s="101"/>
      <c r="D665" s="111"/>
      <c r="E665" s="111"/>
      <c r="F665" s="153"/>
      <c r="G665" s="102"/>
      <c r="H665" s="101"/>
      <c r="I665" s="102"/>
      <c r="J665" s="102"/>
      <c r="K665" s="102"/>
      <c r="L665" s="101"/>
      <c r="M665" s="101"/>
      <c r="N665" s="102"/>
      <c r="O665" s="102"/>
      <c r="P665" s="102"/>
      <c r="Q665" s="102"/>
      <c r="R665" s="102"/>
      <c r="S665" s="102"/>
      <c r="T665" s="102"/>
      <c r="U665" s="102"/>
      <c r="V665" s="102"/>
    </row>
    <row r="666" spans="2:22" ht="15.75" customHeight="1">
      <c r="B666" s="101"/>
      <c r="D666" s="111"/>
      <c r="E666" s="111"/>
      <c r="F666" s="153"/>
      <c r="G666" s="102"/>
      <c r="H666" s="101"/>
      <c r="I666" s="102"/>
      <c r="J666" s="102"/>
      <c r="K666" s="102"/>
      <c r="L666" s="101"/>
      <c r="M666" s="101"/>
      <c r="N666" s="102"/>
      <c r="O666" s="102"/>
      <c r="P666" s="102"/>
      <c r="Q666" s="102"/>
      <c r="R666" s="102"/>
      <c r="S666" s="102"/>
      <c r="T666" s="102"/>
      <c r="U666" s="102"/>
      <c r="V666" s="102"/>
    </row>
    <row r="667" spans="2:22" ht="15.75" customHeight="1">
      <c r="B667" s="101"/>
      <c r="D667" s="111"/>
      <c r="E667" s="111"/>
      <c r="F667" s="153"/>
      <c r="G667" s="102"/>
      <c r="H667" s="101"/>
      <c r="I667" s="102"/>
      <c r="J667" s="102"/>
      <c r="K667" s="102"/>
      <c r="L667" s="101"/>
      <c r="M667" s="101"/>
      <c r="N667" s="102"/>
      <c r="O667" s="102"/>
      <c r="P667" s="102"/>
      <c r="Q667" s="102"/>
      <c r="R667" s="102"/>
      <c r="S667" s="102"/>
      <c r="T667" s="102"/>
      <c r="U667" s="102"/>
      <c r="V667" s="102"/>
    </row>
    <row r="668" spans="2:22" ht="15.75" customHeight="1">
      <c r="B668" s="101"/>
      <c r="D668" s="111"/>
      <c r="E668" s="111"/>
      <c r="F668" s="153"/>
      <c r="G668" s="102"/>
      <c r="H668" s="101"/>
      <c r="I668" s="102"/>
      <c r="J668" s="102"/>
      <c r="K668" s="102"/>
      <c r="L668" s="101"/>
      <c r="M668" s="101"/>
      <c r="N668" s="102"/>
      <c r="O668" s="102"/>
      <c r="P668" s="102"/>
      <c r="Q668" s="102"/>
      <c r="R668" s="102"/>
      <c r="S668" s="102"/>
      <c r="T668" s="102"/>
      <c r="U668" s="102"/>
      <c r="V668" s="102"/>
    </row>
    <row r="669" spans="2:22" ht="15.75" customHeight="1">
      <c r="B669" s="101"/>
      <c r="D669" s="111"/>
      <c r="E669" s="111"/>
      <c r="F669" s="153"/>
      <c r="G669" s="102"/>
      <c r="H669" s="101"/>
      <c r="I669" s="102"/>
      <c r="J669" s="102"/>
      <c r="K669" s="102"/>
      <c r="L669" s="101"/>
      <c r="M669" s="101"/>
      <c r="N669" s="102"/>
      <c r="O669" s="102"/>
      <c r="P669" s="102"/>
      <c r="Q669" s="102"/>
      <c r="R669" s="102"/>
      <c r="S669" s="102"/>
      <c r="T669" s="102"/>
      <c r="U669" s="102"/>
      <c r="V669" s="102"/>
    </row>
    <row r="670" spans="2:22" ht="15.75" customHeight="1">
      <c r="B670" s="101"/>
      <c r="D670" s="111"/>
      <c r="E670" s="111"/>
      <c r="F670" s="153"/>
      <c r="G670" s="102"/>
      <c r="H670" s="101"/>
      <c r="I670" s="102"/>
      <c r="J670" s="102"/>
      <c r="K670" s="102"/>
      <c r="L670" s="101"/>
      <c r="M670" s="101"/>
      <c r="N670" s="102"/>
      <c r="O670" s="102"/>
      <c r="P670" s="102"/>
      <c r="Q670" s="102"/>
      <c r="R670" s="102"/>
      <c r="S670" s="102"/>
      <c r="T670" s="102"/>
      <c r="U670" s="102"/>
      <c r="V670" s="102"/>
    </row>
    <row r="671" spans="2:22" ht="15.75" customHeight="1">
      <c r="B671" s="101"/>
      <c r="D671" s="111"/>
      <c r="E671" s="111"/>
      <c r="F671" s="153"/>
      <c r="G671" s="102"/>
      <c r="H671" s="101"/>
      <c r="I671" s="102"/>
      <c r="J671" s="102"/>
      <c r="K671" s="102"/>
      <c r="L671" s="101"/>
      <c r="M671" s="101"/>
      <c r="N671" s="102"/>
      <c r="O671" s="102"/>
      <c r="P671" s="102"/>
      <c r="Q671" s="102"/>
      <c r="R671" s="102"/>
      <c r="S671" s="102"/>
      <c r="T671" s="102"/>
      <c r="U671" s="102"/>
      <c r="V671" s="102"/>
    </row>
    <row r="672" spans="2:22" ht="15.75" customHeight="1">
      <c r="B672" s="101"/>
      <c r="D672" s="111"/>
      <c r="E672" s="111"/>
      <c r="F672" s="153"/>
      <c r="G672" s="102"/>
      <c r="H672" s="101"/>
      <c r="I672" s="102"/>
      <c r="J672" s="102"/>
      <c r="K672" s="102"/>
      <c r="L672" s="101"/>
      <c r="M672" s="101"/>
      <c r="N672" s="102"/>
      <c r="O672" s="102"/>
      <c r="P672" s="102"/>
      <c r="Q672" s="102"/>
      <c r="R672" s="102"/>
      <c r="S672" s="102"/>
      <c r="T672" s="102"/>
      <c r="U672" s="102"/>
      <c r="V672" s="102"/>
    </row>
    <row r="673" spans="2:22" ht="15.75" customHeight="1">
      <c r="B673" s="101"/>
      <c r="D673" s="111"/>
      <c r="E673" s="111"/>
      <c r="F673" s="153"/>
      <c r="G673" s="102"/>
      <c r="H673" s="101"/>
      <c r="I673" s="102"/>
      <c r="J673" s="102"/>
      <c r="K673" s="102"/>
      <c r="L673" s="101"/>
      <c r="M673" s="101"/>
      <c r="N673" s="102"/>
      <c r="O673" s="102"/>
      <c r="P673" s="102"/>
      <c r="Q673" s="102"/>
      <c r="R673" s="102"/>
      <c r="S673" s="102"/>
      <c r="T673" s="102"/>
      <c r="U673" s="102"/>
      <c r="V673" s="102"/>
    </row>
    <row r="674" spans="2:22" ht="15.75" customHeight="1">
      <c r="B674" s="101"/>
      <c r="D674" s="111"/>
      <c r="E674" s="111"/>
      <c r="F674" s="153"/>
      <c r="G674" s="102"/>
      <c r="H674" s="101"/>
      <c r="I674" s="102"/>
      <c r="J674" s="102"/>
      <c r="K674" s="102"/>
      <c r="L674" s="101"/>
      <c r="M674" s="101"/>
      <c r="N674" s="102"/>
      <c r="O674" s="102"/>
      <c r="P674" s="102"/>
      <c r="Q674" s="102"/>
      <c r="R674" s="102"/>
      <c r="S674" s="102"/>
      <c r="T674" s="102"/>
      <c r="U674" s="102"/>
      <c r="V674" s="102"/>
    </row>
    <row r="675" spans="2:22" ht="15.75" customHeight="1">
      <c r="B675" s="101"/>
      <c r="D675" s="111"/>
      <c r="E675" s="111"/>
      <c r="F675" s="153"/>
      <c r="G675" s="102"/>
      <c r="H675" s="101"/>
      <c r="I675" s="102"/>
      <c r="J675" s="102"/>
      <c r="K675" s="102"/>
      <c r="L675" s="101"/>
      <c r="M675" s="101"/>
      <c r="N675" s="102"/>
      <c r="O675" s="102"/>
      <c r="P675" s="102"/>
      <c r="Q675" s="102"/>
      <c r="R675" s="102"/>
      <c r="S675" s="102"/>
      <c r="T675" s="102"/>
      <c r="U675" s="102"/>
      <c r="V675" s="102"/>
    </row>
    <row r="676" spans="2:22" ht="15.75" customHeight="1">
      <c r="B676" s="101"/>
      <c r="D676" s="111"/>
      <c r="E676" s="111"/>
      <c r="F676" s="153"/>
      <c r="G676" s="102"/>
      <c r="H676" s="101"/>
      <c r="I676" s="102"/>
      <c r="J676" s="102"/>
      <c r="K676" s="102"/>
      <c r="L676" s="101"/>
      <c r="M676" s="101"/>
      <c r="N676" s="102"/>
      <c r="O676" s="102"/>
      <c r="P676" s="102"/>
      <c r="Q676" s="102"/>
      <c r="R676" s="102"/>
      <c r="S676" s="102"/>
      <c r="T676" s="102"/>
      <c r="U676" s="102"/>
      <c r="V676" s="102"/>
    </row>
    <row r="677" spans="2:22" ht="15.75" customHeight="1">
      <c r="B677" s="101"/>
      <c r="D677" s="111"/>
      <c r="E677" s="111"/>
      <c r="F677" s="153"/>
      <c r="G677" s="102"/>
      <c r="H677" s="101"/>
      <c r="I677" s="102"/>
      <c r="J677" s="102"/>
      <c r="K677" s="102"/>
      <c r="L677" s="101"/>
      <c r="M677" s="101"/>
      <c r="N677" s="102"/>
      <c r="O677" s="102"/>
      <c r="P677" s="102"/>
      <c r="Q677" s="102"/>
      <c r="R677" s="102"/>
      <c r="S677" s="102"/>
      <c r="T677" s="102"/>
      <c r="U677" s="102"/>
      <c r="V677" s="102"/>
    </row>
    <row r="678" spans="2:22" ht="15.75" customHeight="1">
      <c r="B678" s="101"/>
      <c r="D678" s="111"/>
      <c r="E678" s="111"/>
      <c r="F678" s="153"/>
      <c r="G678" s="102"/>
      <c r="H678" s="101"/>
      <c r="I678" s="102"/>
      <c r="J678" s="102"/>
      <c r="K678" s="102"/>
      <c r="L678" s="101"/>
      <c r="M678" s="101"/>
      <c r="N678" s="102"/>
      <c r="O678" s="102"/>
      <c r="P678" s="102"/>
      <c r="Q678" s="102"/>
      <c r="R678" s="102"/>
      <c r="S678" s="102"/>
      <c r="T678" s="102"/>
      <c r="U678" s="102"/>
      <c r="V678" s="102"/>
    </row>
    <row r="679" spans="2:22" ht="15.75" customHeight="1">
      <c r="B679" s="101"/>
      <c r="D679" s="111"/>
      <c r="E679" s="111"/>
      <c r="F679" s="153"/>
      <c r="G679" s="102"/>
      <c r="H679" s="101"/>
      <c r="I679" s="102"/>
      <c r="J679" s="102"/>
      <c r="K679" s="102"/>
      <c r="L679" s="101"/>
      <c r="M679" s="101"/>
      <c r="N679" s="102"/>
      <c r="O679" s="102"/>
      <c r="P679" s="102"/>
      <c r="Q679" s="102"/>
      <c r="R679" s="102"/>
      <c r="S679" s="102"/>
      <c r="T679" s="102"/>
      <c r="U679" s="102"/>
      <c r="V679" s="102"/>
    </row>
    <row r="680" spans="2:22" ht="15.75" customHeight="1">
      <c r="B680" s="101"/>
      <c r="D680" s="111"/>
      <c r="E680" s="111"/>
      <c r="F680" s="153"/>
      <c r="G680" s="102"/>
      <c r="H680" s="101"/>
      <c r="I680" s="102"/>
      <c r="J680" s="102"/>
      <c r="K680" s="102"/>
      <c r="L680" s="101"/>
      <c r="M680" s="101"/>
      <c r="N680" s="102"/>
      <c r="O680" s="102"/>
      <c r="P680" s="102"/>
      <c r="Q680" s="102"/>
      <c r="R680" s="102"/>
      <c r="S680" s="102"/>
      <c r="T680" s="102"/>
      <c r="U680" s="102"/>
      <c r="V680" s="102"/>
    </row>
    <row r="681" spans="2:22" ht="15.75" customHeight="1">
      <c r="B681" s="101"/>
      <c r="D681" s="111"/>
      <c r="E681" s="111"/>
      <c r="F681" s="153"/>
      <c r="G681" s="102"/>
      <c r="H681" s="101"/>
      <c r="I681" s="102"/>
      <c r="J681" s="102"/>
      <c r="K681" s="102"/>
      <c r="L681" s="101"/>
      <c r="M681" s="101"/>
      <c r="N681" s="102"/>
      <c r="O681" s="102"/>
      <c r="P681" s="102"/>
      <c r="Q681" s="102"/>
      <c r="R681" s="102"/>
      <c r="S681" s="102"/>
      <c r="T681" s="102"/>
      <c r="U681" s="102"/>
      <c r="V681" s="102"/>
    </row>
    <row r="682" spans="2:22" ht="15.75" customHeight="1">
      <c r="B682" s="101"/>
      <c r="D682" s="111"/>
      <c r="E682" s="111"/>
      <c r="F682" s="153"/>
      <c r="G682" s="102"/>
      <c r="H682" s="101"/>
      <c r="I682" s="102"/>
      <c r="J682" s="102"/>
      <c r="K682" s="102"/>
      <c r="L682" s="101"/>
      <c r="M682" s="101"/>
      <c r="N682" s="102"/>
      <c r="O682" s="102"/>
      <c r="P682" s="102"/>
      <c r="Q682" s="102"/>
      <c r="R682" s="102"/>
      <c r="S682" s="102"/>
      <c r="T682" s="102"/>
      <c r="U682" s="102"/>
      <c r="V682" s="102"/>
    </row>
    <row r="683" spans="2:22" ht="15.75" customHeight="1">
      <c r="B683" s="101"/>
      <c r="D683" s="111"/>
      <c r="E683" s="111"/>
      <c r="F683" s="153"/>
      <c r="G683" s="102"/>
      <c r="H683" s="101"/>
      <c r="I683" s="102"/>
      <c r="J683" s="102"/>
      <c r="K683" s="102"/>
      <c r="L683" s="101"/>
      <c r="M683" s="101"/>
      <c r="N683" s="102"/>
      <c r="O683" s="102"/>
      <c r="P683" s="102"/>
      <c r="Q683" s="102"/>
      <c r="R683" s="102"/>
      <c r="S683" s="102"/>
      <c r="T683" s="102"/>
      <c r="U683" s="102"/>
      <c r="V683" s="102"/>
    </row>
    <row r="684" spans="2:22" ht="15.75" customHeight="1">
      <c r="B684" s="101"/>
      <c r="D684" s="111"/>
      <c r="E684" s="111"/>
      <c r="F684" s="153"/>
      <c r="G684" s="102"/>
      <c r="H684" s="101"/>
      <c r="I684" s="102"/>
      <c r="J684" s="102"/>
      <c r="K684" s="102"/>
      <c r="L684" s="101"/>
      <c r="M684" s="101"/>
      <c r="N684" s="102"/>
      <c r="O684" s="102"/>
      <c r="P684" s="102"/>
      <c r="Q684" s="102"/>
      <c r="R684" s="102"/>
      <c r="S684" s="102"/>
      <c r="T684" s="102"/>
      <c r="U684" s="102"/>
      <c r="V684" s="102"/>
    </row>
    <row r="685" spans="2:22" ht="15.75" customHeight="1">
      <c r="B685" s="101"/>
      <c r="D685" s="111"/>
      <c r="E685" s="111"/>
      <c r="F685" s="153"/>
      <c r="G685" s="102"/>
      <c r="H685" s="101"/>
      <c r="I685" s="102"/>
      <c r="J685" s="102"/>
      <c r="K685" s="102"/>
      <c r="L685" s="101"/>
      <c r="M685" s="101"/>
      <c r="N685" s="102"/>
      <c r="O685" s="102"/>
      <c r="P685" s="102"/>
      <c r="Q685" s="102"/>
      <c r="R685" s="102"/>
      <c r="S685" s="102"/>
      <c r="T685" s="102"/>
      <c r="U685" s="102"/>
      <c r="V685" s="102"/>
    </row>
    <row r="686" spans="2:22" ht="15.75" customHeight="1">
      <c r="B686" s="101"/>
      <c r="D686" s="111"/>
      <c r="E686" s="111"/>
      <c r="F686" s="153"/>
      <c r="G686" s="102"/>
      <c r="H686" s="101"/>
      <c r="I686" s="102"/>
      <c r="J686" s="102"/>
      <c r="K686" s="102"/>
      <c r="L686" s="101"/>
      <c r="M686" s="101"/>
      <c r="N686" s="102"/>
      <c r="O686" s="102"/>
      <c r="P686" s="102"/>
      <c r="Q686" s="102"/>
      <c r="R686" s="102"/>
      <c r="S686" s="102"/>
      <c r="T686" s="102"/>
      <c r="U686" s="102"/>
      <c r="V686" s="102"/>
    </row>
    <row r="687" spans="2:22" ht="15.75" customHeight="1">
      <c r="B687" s="101"/>
      <c r="D687" s="111"/>
      <c r="E687" s="111"/>
      <c r="F687" s="153"/>
      <c r="G687" s="102"/>
      <c r="H687" s="101"/>
      <c r="I687" s="102"/>
      <c r="J687" s="102"/>
      <c r="K687" s="102"/>
      <c r="L687" s="101"/>
      <c r="M687" s="101"/>
      <c r="N687" s="102"/>
      <c r="O687" s="102"/>
      <c r="P687" s="102"/>
      <c r="Q687" s="102"/>
      <c r="R687" s="102"/>
      <c r="S687" s="102"/>
      <c r="T687" s="102"/>
      <c r="U687" s="102"/>
      <c r="V687" s="102"/>
    </row>
    <row r="688" spans="2:22" ht="15.75" customHeight="1">
      <c r="B688" s="101"/>
      <c r="D688" s="111"/>
      <c r="E688" s="111"/>
      <c r="F688" s="153"/>
      <c r="G688" s="102"/>
      <c r="H688" s="101"/>
      <c r="I688" s="102"/>
      <c r="J688" s="102"/>
      <c r="K688" s="102"/>
      <c r="L688" s="101"/>
      <c r="M688" s="101"/>
      <c r="N688" s="102"/>
      <c r="O688" s="102"/>
      <c r="P688" s="102"/>
      <c r="Q688" s="102"/>
      <c r="R688" s="102"/>
      <c r="S688" s="102"/>
      <c r="T688" s="102"/>
      <c r="U688" s="102"/>
      <c r="V688" s="102"/>
    </row>
    <row r="689" spans="2:22" ht="15.75" customHeight="1">
      <c r="B689" s="101"/>
      <c r="D689" s="111"/>
      <c r="E689" s="111"/>
      <c r="F689" s="153"/>
      <c r="G689" s="102"/>
      <c r="H689" s="101"/>
      <c r="I689" s="102"/>
      <c r="J689" s="102"/>
      <c r="K689" s="102"/>
      <c r="L689" s="101"/>
      <c r="M689" s="101"/>
      <c r="N689" s="102"/>
      <c r="O689" s="102"/>
      <c r="P689" s="102"/>
      <c r="Q689" s="102"/>
      <c r="R689" s="102"/>
      <c r="S689" s="102"/>
      <c r="T689" s="102"/>
      <c r="U689" s="102"/>
      <c r="V689" s="102"/>
    </row>
    <row r="690" spans="2:22" ht="15.75" customHeight="1">
      <c r="B690" s="101"/>
      <c r="D690" s="111"/>
      <c r="E690" s="111"/>
      <c r="F690" s="153"/>
      <c r="G690" s="102"/>
      <c r="H690" s="101"/>
      <c r="I690" s="102"/>
      <c r="J690" s="102"/>
      <c r="K690" s="102"/>
      <c r="L690" s="101"/>
      <c r="M690" s="101"/>
      <c r="N690" s="102"/>
      <c r="O690" s="102"/>
      <c r="P690" s="102"/>
      <c r="Q690" s="102"/>
      <c r="R690" s="102"/>
      <c r="S690" s="102"/>
      <c r="T690" s="102"/>
      <c r="U690" s="102"/>
      <c r="V690" s="102"/>
    </row>
    <row r="691" spans="2:22" ht="15.75" customHeight="1">
      <c r="B691" s="101"/>
      <c r="D691" s="111"/>
      <c r="E691" s="111"/>
      <c r="F691" s="153"/>
      <c r="G691" s="102"/>
      <c r="H691" s="101"/>
      <c r="I691" s="102"/>
      <c r="J691" s="102"/>
      <c r="K691" s="102"/>
      <c r="L691" s="101"/>
      <c r="M691" s="101"/>
      <c r="N691" s="102"/>
      <c r="O691" s="102"/>
      <c r="P691" s="102"/>
      <c r="Q691" s="102"/>
      <c r="R691" s="102"/>
      <c r="S691" s="102"/>
      <c r="T691" s="102"/>
      <c r="U691" s="102"/>
      <c r="V691" s="102"/>
    </row>
    <row r="692" spans="2:22" ht="15.75" customHeight="1">
      <c r="B692" s="101"/>
      <c r="D692" s="111"/>
      <c r="E692" s="111"/>
      <c r="F692" s="153"/>
      <c r="G692" s="102"/>
      <c r="H692" s="101"/>
      <c r="I692" s="102"/>
      <c r="J692" s="102"/>
      <c r="K692" s="102"/>
      <c r="L692" s="101"/>
      <c r="M692" s="101"/>
      <c r="N692" s="102"/>
      <c r="O692" s="102"/>
      <c r="P692" s="102"/>
      <c r="Q692" s="102"/>
      <c r="R692" s="102"/>
      <c r="S692" s="102"/>
      <c r="T692" s="102"/>
      <c r="U692" s="102"/>
      <c r="V692" s="102"/>
    </row>
    <row r="693" spans="2:22" ht="15.75" customHeight="1">
      <c r="B693" s="101"/>
      <c r="D693" s="111"/>
      <c r="E693" s="111"/>
      <c r="F693" s="153"/>
      <c r="G693" s="102"/>
      <c r="H693" s="101"/>
      <c r="I693" s="102"/>
      <c r="J693" s="102"/>
      <c r="K693" s="102"/>
      <c r="L693" s="101"/>
      <c r="M693" s="101"/>
      <c r="N693" s="102"/>
      <c r="O693" s="102"/>
      <c r="P693" s="102"/>
      <c r="Q693" s="102"/>
      <c r="R693" s="102"/>
      <c r="S693" s="102"/>
      <c r="T693" s="102"/>
      <c r="U693" s="102"/>
      <c r="V693" s="102"/>
    </row>
    <row r="694" spans="2:22" ht="15.75" customHeight="1">
      <c r="B694" s="101"/>
      <c r="D694" s="111"/>
      <c r="E694" s="111"/>
      <c r="F694" s="153"/>
      <c r="G694" s="102"/>
      <c r="H694" s="101"/>
      <c r="I694" s="102"/>
      <c r="J694" s="102"/>
      <c r="K694" s="102"/>
      <c r="L694" s="101"/>
      <c r="M694" s="101"/>
      <c r="N694" s="102"/>
      <c r="O694" s="102"/>
      <c r="P694" s="102"/>
      <c r="Q694" s="102"/>
      <c r="R694" s="102"/>
      <c r="S694" s="102"/>
      <c r="T694" s="102"/>
      <c r="U694" s="102"/>
      <c r="V694" s="102"/>
    </row>
    <row r="695" spans="2:22" ht="15.75" customHeight="1">
      <c r="B695" s="101"/>
      <c r="D695" s="111"/>
      <c r="E695" s="111"/>
      <c r="F695" s="153"/>
      <c r="G695" s="102"/>
      <c r="H695" s="101"/>
      <c r="I695" s="102"/>
      <c r="J695" s="102"/>
      <c r="K695" s="102"/>
      <c r="L695" s="101"/>
      <c r="M695" s="101"/>
      <c r="N695" s="102"/>
      <c r="O695" s="102"/>
      <c r="P695" s="102"/>
      <c r="Q695" s="102"/>
      <c r="R695" s="102"/>
      <c r="S695" s="102"/>
      <c r="T695" s="102"/>
      <c r="U695" s="102"/>
      <c r="V695" s="102"/>
    </row>
    <row r="696" spans="2:22" ht="15.75" customHeight="1">
      <c r="B696" s="101"/>
      <c r="D696" s="111"/>
      <c r="E696" s="111"/>
      <c r="F696" s="153"/>
      <c r="G696" s="102"/>
      <c r="H696" s="101"/>
      <c r="I696" s="102"/>
      <c r="J696" s="102"/>
      <c r="K696" s="102"/>
      <c r="L696" s="101"/>
      <c r="M696" s="101"/>
      <c r="N696" s="102"/>
      <c r="O696" s="102"/>
      <c r="P696" s="102"/>
      <c r="Q696" s="102"/>
      <c r="R696" s="102"/>
      <c r="S696" s="102"/>
      <c r="T696" s="102"/>
      <c r="U696" s="102"/>
      <c r="V696" s="102"/>
    </row>
    <row r="697" spans="2:22" ht="15.75" customHeight="1">
      <c r="B697" s="101"/>
      <c r="D697" s="111"/>
      <c r="E697" s="111"/>
      <c r="F697" s="153"/>
      <c r="G697" s="102"/>
      <c r="H697" s="101"/>
      <c r="I697" s="102"/>
      <c r="J697" s="102"/>
      <c r="K697" s="102"/>
      <c r="L697" s="101"/>
      <c r="M697" s="101"/>
      <c r="N697" s="102"/>
      <c r="O697" s="102"/>
      <c r="P697" s="102"/>
      <c r="Q697" s="102"/>
      <c r="R697" s="102"/>
      <c r="S697" s="102"/>
      <c r="T697" s="102"/>
      <c r="U697" s="102"/>
      <c r="V697" s="102"/>
    </row>
    <row r="698" spans="2:22" ht="15.75" customHeight="1">
      <c r="B698" s="101"/>
      <c r="D698" s="111"/>
      <c r="E698" s="111"/>
      <c r="F698" s="153"/>
      <c r="G698" s="102"/>
      <c r="H698" s="101"/>
      <c r="I698" s="102"/>
      <c r="J698" s="102"/>
      <c r="K698" s="102"/>
      <c r="L698" s="101"/>
      <c r="M698" s="101"/>
      <c r="N698" s="102"/>
      <c r="O698" s="102"/>
      <c r="P698" s="102"/>
      <c r="Q698" s="102"/>
      <c r="R698" s="102"/>
      <c r="S698" s="102"/>
      <c r="T698" s="102"/>
      <c r="U698" s="102"/>
      <c r="V698" s="102"/>
    </row>
    <row r="699" spans="2:22" ht="15.75" customHeight="1">
      <c r="B699" s="101"/>
      <c r="D699" s="111"/>
      <c r="E699" s="111"/>
      <c r="F699" s="153"/>
      <c r="G699" s="102"/>
      <c r="H699" s="101"/>
      <c r="I699" s="102"/>
      <c r="J699" s="102"/>
      <c r="K699" s="102"/>
      <c r="L699" s="101"/>
      <c r="M699" s="101"/>
      <c r="N699" s="102"/>
      <c r="O699" s="102"/>
      <c r="P699" s="102"/>
      <c r="Q699" s="102"/>
      <c r="R699" s="102"/>
      <c r="S699" s="102"/>
      <c r="T699" s="102"/>
      <c r="U699" s="102"/>
      <c r="V699" s="102"/>
    </row>
    <row r="700" spans="2:22" ht="15.75" customHeight="1">
      <c r="B700" s="101"/>
      <c r="D700" s="111"/>
      <c r="E700" s="111"/>
      <c r="F700" s="153"/>
      <c r="G700" s="102"/>
      <c r="H700" s="101"/>
      <c r="I700" s="102"/>
      <c r="J700" s="102"/>
      <c r="K700" s="102"/>
      <c r="L700" s="101"/>
      <c r="M700" s="101"/>
      <c r="N700" s="102"/>
      <c r="O700" s="102"/>
      <c r="P700" s="102"/>
      <c r="Q700" s="102"/>
      <c r="R700" s="102"/>
      <c r="S700" s="102"/>
      <c r="T700" s="102"/>
      <c r="U700" s="102"/>
      <c r="V700" s="102"/>
    </row>
    <row r="701" spans="2:22" ht="15.75" customHeight="1">
      <c r="B701" s="101"/>
      <c r="D701" s="111"/>
      <c r="E701" s="111"/>
      <c r="F701" s="153"/>
      <c r="G701" s="102"/>
      <c r="H701" s="101"/>
      <c r="I701" s="102"/>
      <c r="J701" s="102"/>
      <c r="K701" s="102"/>
      <c r="L701" s="101"/>
      <c r="M701" s="101"/>
      <c r="N701" s="102"/>
      <c r="O701" s="102"/>
      <c r="P701" s="102"/>
      <c r="Q701" s="102"/>
      <c r="R701" s="102"/>
      <c r="S701" s="102"/>
      <c r="T701" s="102"/>
      <c r="U701" s="102"/>
      <c r="V701" s="102"/>
    </row>
    <row r="702" spans="2:22" ht="15.75" customHeight="1">
      <c r="B702" s="101"/>
      <c r="D702" s="111"/>
      <c r="E702" s="111"/>
      <c r="F702" s="153"/>
      <c r="G702" s="102"/>
      <c r="H702" s="101"/>
      <c r="I702" s="102"/>
      <c r="J702" s="102"/>
      <c r="K702" s="102"/>
      <c r="L702" s="101"/>
      <c r="M702" s="101"/>
      <c r="N702" s="102"/>
      <c r="O702" s="102"/>
      <c r="P702" s="102"/>
      <c r="Q702" s="102"/>
      <c r="R702" s="102"/>
      <c r="S702" s="102"/>
      <c r="T702" s="102"/>
      <c r="U702" s="102"/>
      <c r="V702" s="102"/>
    </row>
    <row r="703" spans="2:22" ht="15.75" customHeight="1">
      <c r="B703" s="101"/>
      <c r="D703" s="111"/>
      <c r="E703" s="111"/>
      <c r="F703" s="153"/>
      <c r="G703" s="102"/>
      <c r="H703" s="101"/>
      <c r="I703" s="102"/>
      <c r="J703" s="102"/>
      <c r="K703" s="102"/>
      <c r="L703" s="101"/>
      <c r="M703" s="101"/>
      <c r="N703" s="102"/>
      <c r="O703" s="102"/>
      <c r="P703" s="102"/>
      <c r="Q703" s="102"/>
      <c r="R703" s="102"/>
      <c r="S703" s="102"/>
      <c r="T703" s="102"/>
      <c r="U703" s="102"/>
      <c r="V703" s="102"/>
    </row>
    <row r="704" spans="2:22" ht="15.75" customHeight="1">
      <c r="B704" s="101"/>
      <c r="D704" s="111"/>
      <c r="E704" s="111"/>
      <c r="F704" s="153"/>
      <c r="G704" s="102"/>
      <c r="H704" s="101"/>
      <c r="I704" s="102"/>
      <c r="J704" s="102"/>
      <c r="K704" s="102"/>
      <c r="L704" s="101"/>
      <c r="M704" s="101"/>
      <c r="N704" s="102"/>
      <c r="O704" s="102"/>
      <c r="P704" s="102"/>
      <c r="Q704" s="102"/>
      <c r="R704" s="102"/>
      <c r="S704" s="102"/>
      <c r="T704" s="102"/>
      <c r="U704" s="102"/>
      <c r="V704" s="102"/>
    </row>
    <row r="705" spans="2:22" ht="15.75" customHeight="1">
      <c r="B705" s="101"/>
      <c r="D705" s="111"/>
      <c r="E705" s="111"/>
      <c r="F705" s="153"/>
      <c r="G705" s="102"/>
      <c r="H705" s="101"/>
      <c r="I705" s="102"/>
      <c r="J705" s="102"/>
      <c r="K705" s="102"/>
      <c r="L705" s="101"/>
      <c r="M705" s="101"/>
      <c r="N705" s="102"/>
      <c r="O705" s="102"/>
      <c r="P705" s="102"/>
      <c r="Q705" s="102"/>
      <c r="R705" s="102"/>
      <c r="S705" s="102"/>
      <c r="T705" s="102"/>
      <c r="U705" s="102"/>
      <c r="V705" s="102"/>
    </row>
    <row r="706" spans="2:22" ht="15.75" customHeight="1">
      <c r="B706" s="101"/>
      <c r="D706" s="111"/>
      <c r="E706" s="111"/>
      <c r="F706" s="153"/>
      <c r="G706" s="102"/>
      <c r="H706" s="101"/>
      <c r="I706" s="102"/>
      <c r="J706" s="102"/>
      <c r="K706" s="102"/>
      <c r="L706" s="101"/>
      <c r="M706" s="101"/>
      <c r="N706" s="102"/>
      <c r="O706" s="102"/>
      <c r="P706" s="102"/>
      <c r="Q706" s="102"/>
      <c r="R706" s="102"/>
      <c r="S706" s="102"/>
      <c r="T706" s="102"/>
      <c r="U706" s="102"/>
      <c r="V706" s="102"/>
    </row>
    <row r="707" spans="2:22" ht="15.75" customHeight="1">
      <c r="B707" s="101"/>
      <c r="D707" s="111"/>
      <c r="E707" s="111"/>
      <c r="F707" s="153"/>
      <c r="G707" s="102"/>
      <c r="H707" s="101"/>
      <c r="I707" s="102"/>
      <c r="J707" s="102"/>
      <c r="K707" s="102"/>
      <c r="L707" s="101"/>
      <c r="M707" s="101"/>
      <c r="N707" s="102"/>
      <c r="O707" s="102"/>
      <c r="P707" s="102"/>
      <c r="Q707" s="102"/>
      <c r="R707" s="102"/>
      <c r="S707" s="102"/>
      <c r="T707" s="102"/>
      <c r="U707" s="102"/>
      <c r="V707" s="102"/>
    </row>
    <row r="708" spans="2:22" ht="15.75" customHeight="1">
      <c r="B708" s="101"/>
      <c r="D708" s="111"/>
      <c r="E708" s="111"/>
      <c r="F708" s="153"/>
      <c r="G708" s="102"/>
      <c r="H708" s="101"/>
      <c r="I708" s="102"/>
      <c r="J708" s="102"/>
      <c r="K708" s="102"/>
      <c r="L708" s="101"/>
      <c r="M708" s="101"/>
      <c r="N708" s="102"/>
      <c r="O708" s="102"/>
      <c r="P708" s="102"/>
      <c r="Q708" s="102"/>
      <c r="R708" s="102"/>
      <c r="S708" s="102"/>
      <c r="T708" s="102"/>
      <c r="U708" s="102"/>
      <c r="V708" s="102"/>
    </row>
    <row r="709" spans="2:22" ht="15.75" customHeight="1">
      <c r="B709" s="101"/>
      <c r="D709" s="111"/>
      <c r="E709" s="111"/>
      <c r="F709" s="153"/>
      <c r="G709" s="102"/>
      <c r="H709" s="101"/>
      <c r="I709" s="102"/>
      <c r="J709" s="102"/>
      <c r="K709" s="102"/>
      <c r="L709" s="101"/>
      <c r="M709" s="101"/>
      <c r="N709" s="102"/>
      <c r="O709" s="102"/>
      <c r="P709" s="102"/>
      <c r="Q709" s="102"/>
      <c r="R709" s="102"/>
      <c r="S709" s="102"/>
      <c r="T709" s="102"/>
      <c r="U709" s="102"/>
      <c r="V709" s="102"/>
    </row>
    <row r="710" spans="2:22" ht="15.75" customHeight="1">
      <c r="B710" s="101"/>
      <c r="D710" s="111"/>
      <c r="E710" s="111"/>
      <c r="F710" s="153"/>
      <c r="G710" s="102"/>
      <c r="H710" s="101"/>
      <c r="I710" s="102"/>
      <c r="J710" s="102"/>
      <c r="K710" s="102"/>
      <c r="L710" s="101"/>
      <c r="M710" s="101"/>
      <c r="N710" s="102"/>
      <c r="O710" s="102"/>
      <c r="P710" s="102"/>
      <c r="Q710" s="102"/>
      <c r="R710" s="102"/>
      <c r="S710" s="102"/>
      <c r="T710" s="102"/>
      <c r="U710" s="102"/>
      <c r="V710" s="102"/>
    </row>
    <row r="711" spans="2:22" ht="15.75" customHeight="1">
      <c r="B711" s="101"/>
      <c r="D711" s="111"/>
      <c r="E711" s="111"/>
      <c r="F711" s="153"/>
      <c r="G711" s="102"/>
      <c r="H711" s="101"/>
      <c r="I711" s="102"/>
      <c r="J711" s="102"/>
      <c r="K711" s="102"/>
      <c r="L711" s="101"/>
      <c r="M711" s="101"/>
      <c r="N711" s="102"/>
      <c r="O711" s="102"/>
      <c r="P711" s="102"/>
      <c r="Q711" s="102"/>
      <c r="R711" s="102"/>
      <c r="S711" s="102"/>
      <c r="T711" s="102"/>
      <c r="U711" s="102"/>
      <c r="V711" s="102"/>
    </row>
    <row r="712" spans="2:22" ht="15.75" customHeight="1">
      <c r="B712" s="101"/>
      <c r="D712" s="111"/>
      <c r="E712" s="111"/>
      <c r="F712" s="153"/>
      <c r="G712" s="102"/>
      <c r="H712" s="101"/>
      <c r="I712" s="102"/>
      <c r="J712" s="102"/>
      <c r="K712" s="102"/>
      <c r="L712" s="101"/>
      <c r="M712" s="101"/>
      <c r="N712" s="102"/>
      <c r="O712" s="102"/>
      <c r="P712" s="102"/>
      <c r="Q712" s="102"/>
      <c r="R712" s="102"/>
      <c r="S712" s="102"/>
      <c r="T712" s="102"/>
      <c r="U712" s="102"/>
      <c r="V712" s="102"/>
    </row>
    <row r="713" spans="2:22" ht="15.75" customHeight="1">
      <c r="B713" s="101"/>
      <c r="D713" s="111"/>
      <c r="E713" s="111"/>
      <c r="F713" s="153"/>
      <c r="G713" s="102"/>
      <c r="H713" s="101"/>
      <c r="I713" s="102"/>
      <c r="J713" s="102"/>
      <c r="K713" s="102"/>
      <c r="L713" s="101"/>
      <c r="M713" s="101"/>
      <c r="N713" s="102"/>
      <c r="O713" s="102"/>
      <c r="P713" s="102"/>
      <c r="Q713" s="102"/>
      <c r="R713" s="102"/>
      <c r="S713" s="102"/>
      <c r="T713" s="102"/>
      <c r="U713" s="102"/>
      <c r="V713" s="102"/>
    </row>
    <row r="714" spans="2:22" ht="15.75" customHeight="1">
      <c r="B714" s="101"/>
      <c r="D714" s="111"/>
      <c r="E714" s="111"/>
      <c r="F714" s="153"/>
      <c r="G714" s="102"/>
      <c r="H714" s="101"/>
      <c r="I714" s="102"/>
      <c r="J714" s="102"/>
      <c r="K714" s="102"/>
      <c r="L714" s="101"/>
      <c r="M714" s="101"/>
      <c r="N714" s="102"/>
      <c r="O714" s="102"/>
      <c r="P714" s="102"/>
      <c r="Q714" s="102"/>
      <c r="R714" s="102"/>
      <c r="S714" s="102"/>
      <c r="T714" s="102"/>
      <c r="U714" s="102"/>
      <c r="V714" s="102"/>
    </row>
    <row r="715" spans="2:22" ht="15.75" customHeight="1">
      <c r="B715" s="101"/>
      <c r="D715" s="111"/>
      <c r="E715" s="111"/>
      <c r="F715" s="153"/>
      <c r="G715" s="102"/>
      <c r="H715" s="101"/>
      <c r="I715" s="102"/>
      <c r="J715" s="102"/>
      <c r="K715" s="102"/>
      <c r="L715" s="101"/>
      <c r="M715" s="101"/>
      <c r="N715" s="102"/>
      <c r="O715" s="102"/>
      <c r="P715" s="102"/>
      <c r="Q715" s="102"/>
      <c r="R715" s="102"/>
      <c r="S715" s="102"/>
      <c r="T715" s="102"/>
      <c r="U715" s="102"/>
      <c r="V715" s="102"/>
    </row>
    <row r="716" spans="2:22" ht="15.75" customHeight="1">
      <c r="B716" s="101"/>
      <c r="D716" s="111"/>
      <c r="E716" s="111"/>
      <c r="F716" s="153"/>
      <c r="G716" s="102"/>
      <c r="H716" s="101"/>
      <c r="I716" s="102"/>
      <c r="J716" s="102"/>
      <c r="K716" s="102"/>
      <c r="L716" s="101"/>
      <c r="M716" s="101"/>
      <c r="N716" s="102"/>
      <c r="O716" s="102"/>
      <c r="P716" s="102"/>
      <c r="Q716" s="102"/>
      <c r="R716" s="102"/>
      <c r="S716" s="102"/>
      <c r="T716" s="102"/>
      <c r="U716" s="102"/>
      <c r="V716" s="102"/>
    </row>
    <row r="717" spans="2:22" ht="15.75" customHeight="1">
      <c r="B717" s="101"/>
      <c r="D717" s="111"/>
      <c r="E717" s="111"/>
      <c r="F717" s="153"/>
      <c r="G717" s="102"/>
      <c r="H717" s="101"/>
      <c r="I717" s="102"/>
      <c r="J717" s="102"/>
      <c r="K717" s="102"/>
      <c r="L717" s="101"/>
      <c r="M717" s="101"/>
      <c r="N717" s="102"/>
      <c r="O717" s="102"/>
      <c r="P717" s="102"/>
      <c r="Q717" s="102"/>
      <c r="R717" s="102"/>
      <c r="S717" s="102"/>
      <c r="T717" s="102"/>
      <c r="U717" s="102"/>
      <c r="V717" s="102"/>
    </row>
    <row r="718" spans="2:22" ht="15.75" customHeight="1">
      <c r="B718" s="101"/>
      <c r="D718" s="111"/>
      <c r="E718" s="111"/>
      <c r="F718" s="153"/>
      <c r="G718" s="102"/>
      <c r="H718" s="101"/>
      <c r="I718" s="102"/>
      <c r="J718" s="102"/>
      <c r="K718" s="102"/>
      <c r="L718" s="101"/>
      <c r="M718" s="101"/>
      <c r="N718" s="102"/>
      <c r="O718" s="102"/>
      <c r="P718" s="102"/>
      <c r="Q718" s="102"/>
      <c r="R718" s="102"/>
      <c r="S718" s="102"/>
      <c r="T718" s="102"/>
      <c r="U718" s="102"/>
      <c r="V718" s="102"/>
    </row>
    <row r="719" spans="2:22" ht="15.75" customHeight="1">
      <c r="B719" s="101"/>
      <c r="D719" s="111"/>
      <c r="E719" s="111"/>
      <c r="F719" s="153"/>
      <c r="G719" s="102"/>
      <c r="H719" s="101"/>
      <c r="I719" s="102"/>
      <c r="J719" s="102"/>
      <c r="K719" s="102"/>
      <c r="L719" s="101"/>
      <c r="M719" s="101"/>
      <c r="N719" s="102"/>
      <c r="O719" s="102"/>
      <c r="P719" s="102"/>
      <c r="Q719" s="102"/>
      <c r="R719" s="102"/>
      <c r="S719" s="102"/>
      <c r="T719" s="102"/>
      <c r="U719" s="102"/>
      <c r="V719" s="102"/>
    </row>
    <row r="720" spans="2:22" ht="15.75" customHeight="1">
      <c r="B720" s="101"/>
      <c r="D720" s="111"/>
      <c r="E720" s="111"/>
      <c r="F720" s="153"/>
      <c r="G720" s="102"/>
      <c r="H720" s="101"/>
      <c r="I720" s="102"/>
      <c r="J720" s="102"/>
      <c r="K720" s="102"/>
      <c r="L720" s="101"/>
      <c r="M720" s="101"/>
      <c r="N720" s="102"/>
      <c r="O720" s="102"/>
      <c r="P720" s="102"/>
      <c r="Q720" s="102"/>
      <c r="R720" s="102"/>
      <c r="S720" s="102"/>
      <c r="T720" s="102"/>
      <c r="U720" s="102"/>
      <c r="V720" s="102"/>
    </row>
    <row r="721" spans="2:22" ht="15.75" customHeight="1">
      <c r="B721" s="101"/>
      <c r="D721" s="111"/>
      <c r="E721" s="111"/>
      <c r="F721" s="153"/>
      <c r="G721" s="102"/>
      <c r="H721" s="101"/>
      <c r="I721" s="102"/>
      <c r="J721" s="102"/>
      <c r="K721" s="102"/>
      <c r="L721" s="101"/>
      <c r="M721" s="101"/>
      <c r="N721" s="102"/>
      <c r="O721" s="102"/>
      <c r="P721" s="102"/>
      <c r="Q721" s="102"/>
      <c r="R721" s="102"/>
      <c r="S721" s="102"/>
      <c r="T721" s="102"/>
      <c r="U721" s="102"/>
      <c r="V721" s="102"/>
    </row>
    <row r="722" spans="2:22" ht="15.75" customHeight="1">
      <c r="B722" s="101"/>
      <c r="D722" s="111"/>
      <c r="E722" s="111"/>
      <c r="F722" s="153"/>
      <c r="G722" s="102"/>
      <c r="H722" s="101"/>
      <c r="I722" s="102"/>
      <c r="J722" s="102"/>
      <c r="K722" s="102"/>
      <c r="L722" s="101"/>
      <c r="M722" s="101"/>
      <c r="N722" s="102"/>
      <c r="O722" s="102"/>
      <c r="P722" s="102"/>
      <c r="Q722" s="102"/>
      <c r="R722" s="102"/>
      <c r="S722" s="102"/>
      <c r="T722" s="102"/>
      <c r="U722" s="102"/>
      <c r="V722" s="102"/>
    </row>
    <row r="723" spans="2:22" ht="15.75" customHeight="1">
      <c r="B723" s="101"/>
      <c r="D723" s="111"/>
      <c r="E723" s="111"/>
      <c r="F723" s="153"/>
      <c r="G723" s="102"/>
      <c r="H723" s="101"/>
      <c r="I723" s="102"/>
      <c r="J723" s="102"/>
      <c r="K723" s="102"/>
      <c r="L723" s="101"/>
      <c r="M723" s="101"/>
      <c r="N723" s="102"/>
      <c r="O723" s="102"/>
      <c r="P723" s="102"/>
      <c r="Q723" s="102"/>
      <c r="R723" s="102"/>
      <c r="S723" s="102"/>
      <c r="T723" s="102"/>
      <c r="U723" s="102"/>
      <c r="V723" s="102"/>
    </row>
    <row r="724" spans="2:22" ht="15.75" customHeight="1">
      <c r="B724" s="101"/>
      <c r="D724" s="111"/>
      <c r="E724" s="111"/>
      <c r="F724" s="153"/>
      <c r="G724" s="102"/>
      <c r="H724" s="101"/>
      <c r="I724" s="102"/>
      <c r="J724" s="102"/>
      <c r="K724" s="102"/>
      <c r="L724" s="101"/>
      <c r="M724" s="101"/>
      <c r="N724" s="102"/>
      <c r="O724" s="102"/>
      <c r="P724" s="102"/>
      <c r="Q724" s="102"/>
      <c r="R724" s="102"/>
      <c r="S724" s="102"/>
      <c r="T724" s="102"/>
      <c r="U724" s="102"/>
      <c r="V724" s="102"/>
    </row>
    <row r="725" spans="2:22" ht="15.75" customHeight="1">
      <c r="B725" s="101"/>
      <c r="D725" s="111"/>
      <c r="E725" s="111"/>
      <c r="F725" s="153"/>
      <c r="G725" s="102"/>
      <c r="H725" s="101"/>
      <c r="I725" s="102"/>
      <c r="J725" s="102"/>
      <c r="K725" s="102"/>
      <c r="L725" s="101"/>
      <c r="M725" s="101"/>
      <c r="N725" s="102"/>
      <c r="O725" s="102"/>
      <c r="P725" s="102"/>
      <c r="Q725" s="102"/>
      <c r="R725" s="102"/>
      <c r="S725" s="102"/>
      <c r="T725" s="102"/>
      <c r="U725" s="102"/>
      <c r="V725" s="102"/>
    </row>
    <row r="726" spans="2:22" ht="15.75" customHeight="1">
      <c r="B726" s="101"/>
      <c r="D726" s="111"/>
      <c r="E726" s="111"/>
      <c r="F726" s="153"/>
      <c r="G726" s="102"/>
      <c r="H726" s="101"/>
      <c r="I726" s="102"/>
      <c r="J726" s="102"/>
      <c r="K726" s="102"/>
      <c r="L726" s="101"/>
      <c r="M726" s="101"/>
      <c r="N726" s="102"/>
      <c r="O726" s="102"/>
      <c r="P726" s="102"/>
      <c r="Q726" s="102"/>
      <c r="R726" s="102"/>
      <c r="S726" s="102"/>
      <c r="T726" s="102"/>
      <c r="U726" s="102"/>
      <c r="V726" s="102"/>
    </row>
    <row r="727" spans="2:22" ht="15.75" customHeight="1">
      <c r="B727" s="101"/>
      <c r="D727" s="111"/>
      <c r="E727" s="111"/>
      <c r="F727" s="153"/>
      <c r="G727" s="102"/>
      <c r="H727" s="101"/>
      <c r="I727" s="102"/>
      <c r="J727" s="102"/>
      <c r="K727" s="102"/>
      <c r="L727" s="101"/>
      <c r="M727" s="101"/>
      <c r="N727" s="102"/>
      <c r="O727" s="102"/>
      <c r="P727" s="102"/>
      <c r="Q727" s="102"/>
      <c r="R727" s="102"/>
      <c r="S727" s="102"/>
      <c r="T727" s="102"/>
      <c r="U727" s="102"/>
      <c r="V727" s="102"/>
    </row>
    <row r="728" spans="2:22" ht="15.75" customHeight="1">
      <c r="B728" s="101"/>
      <c r="D728" s="111"/>
      <c r="E728" s="111"/>
      <c r="F728" s="153"/>
      <c r="G728" s="102"/>
      <c r="H728" s="101"/>
      <c r="I728" s="102"/>
      <c r="J728" s="102"/>
      <c r="K728" s="102"/>
      <c r="L728" s="101"/>
      <c r="M728" s="101"/>
      <c r="N728" s="102"/>
      <c r="O728" s="102"/>
      <c r="P728" s="102"/>
      <c r="Q728" s="102"/>
      <c r="R728" s="102"/>
      <c r="S728" s="102"/>
      <c r="T728" s="102"/>
      <c r="U728" s="102"/>
      <c r="V728" s="102"/>
    </row>
    <row r="729" spans="2:22" ht="15.75" customHeight="1">
      <c r="B729" s="101"/>
      <c r="D729" s="111"/>
      <c r="E729" s="111"/>
      <c r="F729" s="153"/>
      <c r="G729" s="102"/>
      <c r="H729" s="101"/>
      <c r="I729" s="102"/>
      <c r="J729" s="102"/>
      <c r="K729" s="102"/>
      <c r="L729" s="101"/>
      <c r="M729" s="101"/>
      <c r="N729" s="102"/>
      <c r="O729" s="102"/>
      <c r="P729" s="102"/>
      <c r="Q729" s="102"/>
      <c r="R729" s="102"/>
      <c r="S729" s="102"/>
      <c r="T729" s="102"/>
      <c r="U729" s="102"/>
      <c r="V729" s="102"/>
    </row>
    <row r="730" spans="2:22" ht="15.75" customHeight="1">
      <c r="B730" s="101"/>
      <c r="D730" s="111"/>
      <c r="E730" s="111"/>
      <c r="F730" s="153"/>
      <c r="G730" s="102"/>
      <c r="H730" s="101"/>
      <c r="I730" s="102"/>
      <c r="J730" s="102"/>
      <c r="K730" s="102"/>
      <c r="L730" s="101"/>
      <c r="M730" s="101"/>
      <c r="N730" s="102"/>
      <c r="O730" s="102"/>
      <c r="P730" s="102"/>
      <c r="Q730" s="102"/>
      <c r="R730" s="102"/>
      <c r="S730" s="102"/>
      <c r="T730" s="102"/>
      <c r="U730" s="102"/>
      <c r="V730" s="102"/>
    </row>
    <row r="731" spans="2:22" ht="15.75" customHeight="1">
      <c r="B731" s="101"/>
      <c r="D731" s="111"/>
      <c r="E731" s="111"/>
      <c r="F731" s="153"/>
      <c r="G731" s="102"/>
      <c r="H731" s="101"/>
      <c r="I731" s="102"/>
      <c r="J731" s="102"/>
      <c r="K731" s="102"/>
      <c r="L731" s="101"/>
      <c r="M731" s="101"/>
      <c r="N731" s="102"/>
      <c r="O731" s="102"/>
      <c r="P731" s="102"/>
      <c r="Q731" s="102"/>
      <c r="R731" s="102"/>
      <c r="S731" s="102"/>
      <c r="T731" s="102"/>
      <c r="U731" s="102"/>
      <c r="V731" s="102"/>
    </row>
    <row r="732" spans="2:22" ht="15.75" customHeight="1">
      <c r="B732" s="101"/>
      <c r="D732" s="111"/>
      <c r="E732" s="111"/>
      <c r="F732" s="153"/>
      <c r="G732" s="102"/>
      <c r="H732" s="101"/>
      <c r="I732" s="102"/>
      <c r="J732" s="102"/>
      <c r="K732" s="102"/>
      <c r="L732" s="101"/>
      <c r="M732" s="101"/>
      <c r="N732" s="102"/>
      <c r="O732" s="102"/>
      <c r="P732" s="102"/>
      <c r="Q732" s="102"/>
      <c r="R732" s="102"/>
      <c r="S732" s="102"/>
      <c r="T732" s="102"/>
      <c r="U732" s="102"/>
      <c r="V732" s="102"/>
    </row>
    <row r="733" spans="2:22" ht="15.75" customHeight="1">
      <c r="B733" s="101"/>
      <c r="D733" s="111"/>
      <c r="E733" s="111"/>
      <c r="F733" s="153"/>
      <c r="G733" s="102"/>
      <c r="H733" s="101"/>
      <c r="I733" s="102"/>
      <c r="J733" s="102"/>
      <c r="K733" s="102"/>
      <c r="L733" s="101"/>
      <c r="M733" s="101"/>
      <c r="N733" s="102"/>
      <c r="O733" s="102"/>
      <c r="P733" s="102"/>
      <c r="Q733" s="102"/>
      <c r="R733" s="102"/>
      <c r="S733" s="102"/>
      <c r="T733" s="102"/>
      <c r="U733" s="102"/>
      <c r="V733" s="102"/>
    </row>
    <row r="734" spans="2:22" ht="15.75" customHeight="1">
      <c r="B734" s="101"/>
      <c r="D734" s="111"/>
      <c r="E734" s="111"/>
      <c r="F734" s="153"/>
      <c r="G734" s="102"/>
      <c r="H734" s="101"/>
      <c r="I734" s="102"/>
      <c r="J734" s="102"/>
      <c r="K734" s="102"/>
      <c r="L734" s="101"/>
      <c r="M734" s="101"/>
      <c r="N734" s="102"/>
      <c r="O734" s="102"/>
      <c r="P734" s="102"/>
      <c r="Q734" s="102"/>
      <c r="R734" s="102"/>
      <c r="S734" s="102"/>
      <c r="T734" s="102"/>
      <c r="U734" s="102"/>
      <c r="V734" s="102"/>
    </row>
    <row r="735" spans="2:22" ht="15.75" customHeight="1">
      <c r="B735" s="101"/>
      <c r="D735" s="111"/>
      <c r="E735" s="111"/>
      <c r="F735" s="153"/>
      <c r="G735" s="102"/>
      <c r="H735" s="101"/>
      <c r="I735" s="102"/>
      <c r="J735" s="102"/>
      <c r="K735" s="102"/>
      <c r="L735" s="101"/>
      <c r="M735" s="101"/>
      <c r="N735" s="102"/>
      <c r="O735" s="102"/>
      <c r="P735" s="102"/>
      <c r="Q735" s="102"/>
      <c r="R735" s="102"/>
      <c r="S735" s="102"/>
      <c r="T735" s="102"/>
      <c r="U735" s="102"/>
      <c r="V735" s="102"/>
    </row>
    <row r="736" spans="2:22" ht="15.75" customHeight="1">
      <c r="B736" s="101"/>
      <c r="D736" s="111"/>
      <c r="E736" s="111"/>
      <c r="F736" s="153"/>
      <c r="G736" s="102"/>
      <c r="H736" s="101"/>
      <c r="I736" s="102"/>
      <c r="J736" s="102"/>
      <c r="K736" s="102"/>
      <c r="L736" s="101"/>
      <c r="M736" s="101"/>
      <c r="N736" s="102"/>
      <c r="O736" s="102"/>
      <c r="P736" s="102"/>
      <c r="Q736" s="102"/>
      <c r="R736" s="102"/>
      <c r="S736" s="102"/>
      <c r="T736" s="102"/>
      <c r="U736" s="102"/>
      <c r="V736" s="102"/>
    </row>
    <row r="737" spans="2:22" ht="15.75" customHeight="1">
      <c r="B737" s="101"/>
      <c r="D737" s="111"/>
      <c r="E737" s="111"/>
      <c r="F737" s="153"/>
      <c r="G737" s="102"/>
      <c r="H737" s="101"/>
      <c r="I737" s="102"/>
      <c r="J737" s="102"/>
      <c r="K737" s="102"/>
      <c r="L737" s="101"/>
      <c r="M737" s="101"/>
      <c r="N737" s="102"/>
      <c r="O737" s="102"/>
      <c r="P737" s="102"/>
      <c r="Q737" s="102"/>
      <c r="R737" s="102"/>
      <c r="S737" s="102"/>
      <c r="T737" s="102"/>
      <c r="U737" s="102"/>
      <c r="V737" s="102"/>
    </row>
    <row r="738" spans="2:22" ht="15.75" customHeight="1">
      <c r="B738" s="101"/>
      <c r="D738" s="111"/>
      <c r="E738" s="111"/>
      <c r="F738" s="153"/>
      <c r="G738" s="102"/>
      <c r="H738" s="101"/>
      <c r="I738" s="102"/>
      <c r="J738" s="102"/>
      <c r="K738" s="102"/>
      <c r="L738" s="101"/>
      <c r="M738" s="101"/>
      <c r="N738" s="102"/>
      <c r="O738" s="102"/>
      <c r="P738" s="102"/>
      <c r="Q738" s="102"/>
      <c r="R738" s="102"/>
      <c r="S738" s="102"/>
      <c r="T738" s="102"/>
      <c r="U738" s="102"/>
      <c r="V738" s="102"/>
    </row>
    <row r="739" spans="2:22" ht="15.75" customHeight="1">
      <c r="B739" s="101"/>
      <c r="D739" s="111"/>
      <c r="E739" s="111"/>
      <c r="F739" s="153"/>
      <c r="G739" s="102"/>
      <c r="H739" s="101"/>
      <c r="I739" s="102"/>
      <c r="J739" s="102"/>
      <c r="K739" s="102"/>
      <c r="L739" s="101"/>
      <c r="M739" s="101"/>
      <c r="N739" s="102"/>
      <c r="O739" s="102"/>
      <c r="P739" s="102"/>
      <c r="Q739" s="102"/>
      <c r="R739" s="102"/>
      <c r="S739" s="102"/>
      <c r="T739" s="102"/>
      <c r="U739" s="102"/>
      <c r="V739" s="102"/>
    </row>
    <row r="740" spans="2:22" ht="15.75" customHeight="1">
      <c r="B740" s="101"/>
      <c r="D740" s="111"/>
      <c r="E740" s="111"/>
      <c r="F740" s="153"/>
      <c r="G740" s="102"/>
      <c r="H740" s="101"/>
      <c r="I740" s="102"/>
      <c r="J740" s="102"/>
      <c r="K740" s="102"/>
      <c r="L740" s="101"/>
      <c r="M740" s="101"/>
      <c r="N740" s="102"/>
      <c r="O740" s="102"/>
      <c r="P740" s="102"/>
      <c r="Q740" s="102"/>
      <c r="R740" s="102"/>
      <c r="S740" s="102"/>
      <c r="T740" s="102"/>
      <c r="U740" s="102"/>
      <c r="V740" s="102"/>
    </row>
    <row r="741" spans="2:22" ht="15.75" customHeight="1">
      <c r="B741" s="101"/>
      <c r="D741" s="111"/>
      <c r="E741" s="111"/>
      <c r="F741" s="153"/>
      <c r="G741" s="102"/>
      <c r="H741" s="101"/>
      <c r="I741" s="102"/>
      <c r="J741" s="102"/>
      <c r="K741" s="102"/>
      <c r="L741" s="101"/>
      <c r="M741" s="101"/>
      <c r="N741" s="102"/>
      <c r="O741" s="102"/>
      <c r="P741" s="102"/>
      <c r="Q741" s="102"/>
      <c r="R741" s="102"/>
      <c r="S741" s="102"/>
      <c r="T741" s="102"/>
      <c r="U741" s="102"/>
      <c r="V741" s="102"/>
    </row>
    <row r="742" spans="2:22" ht="15.75" customHeight="1">
      <c r="B742" s="101"/>
      <c r="D742" s="111"/>
      <c r="E742" s="111"/>
      <c r="F742" s="153"/>
      <c r="G742" s="102"/>
      <c r="H742" s="101"/>
      <c r="I742" s="102"/>
      <c r="J742" s="102"/>
      <c r="K742" s="102"/>
      <c r="L742" s="101"/>
      <c r="M742" s="101"/>
      <c r="N742" s="102"/>
      <c r="O742" s="102"/>
      <c r="P742" s="102"/>
      <c r="Q742" s="102"/>
      <c r="R742" s="102"/>
      <c r="S742" s="102"/>
      <c r="T742" s="102"/>
      <c r="U742" s="102"/>
      <c r="V742" s="102"/>
    </row>
    <row r="743" spans="2:22" ht="15.75" customHeight="1">
      <c r="B743" s="101"/>
      <c r="D743" s="111"/>
      <c r="E743" s="111"/>
      <c r="F743" s="153"/>
      <c r="G743" s="102"/>
      <c r="H743" s="101"/>
      <c r="I743" s="102"/>
      <c r="J743" s="102"/>
      <c r="K743" s="102"/>
      <c r="L743" s="101"/>
      <c r="M743" s="101"/>
      <c r="N743" s="102"/>
      <c r="O743" s="102"/>
      <c r="P743" s="102"/>
      <c r="Q743" s="102"/>
      <c r="R743" s="102"/>
      <c r="S743" s="102"/>
      <c r="T743" s="102"/>
      <c r="U743" s="102"/>
      <c r="V743" s="102"/>
    </row>
    <row r="744" spans="2:22" ht="15.75" customHeight="1">
      <c r="B744" s="101"/>
      <c r="D744" s="111"/>
      <c r="E744" s="111"/>
      <c r="F744" s="153"/>
      <c r="G744" s="102"/>
      <c r="H744" s="101"/>
      <c r="I744" s="102"/>
      <c r="J744" s="102"/>
      <c r="K744" s="102"/>
      <c r="L744" s="101"/>
      <c r="M744" s="101"/>
      <c r="N744" s="102"/>
      <c r="O744" s="102"/>
      <c r="P744" s="102"/>
      <c r="Q744" s="102"/>
      <c r="R744" s="102"/>
      <c r="S744" s="102"/>
      <c r="T744" s="102"/>
      <c r="U744" s="102"/>
      <c r="V744" s="102"/>
    </row>
    <row r="745" spans="2:22" ht="15.75" customHeight="1">
      <c r="B745" s="101"/>
      <c r="D745" s="111"/>
      <c r="E745" s="111"/>
      <c r="F745" s="153"/>
      <c r="G745" s="102"/>
      <c r="H745" s="101"/>
      <c r="I745" s="102"/>
      <c r="J745" s="102"/>
      <c r="K745" s="102"/>
      <c r="L745" s="101"/>
      <c r="M745" s="101"/>
      <c r="N745" s="102"/>
      <c r="O745" s="102"/>
      <c r="P745" s="102"/>
      <c r="Q745" s="102"/>
      <c r="R745" s="102"/>
      <c r="S745" s="102"/>
      <c r="T745" s="102"/>
      <c r="U745" s="102"/>
      <c r="V745" s="102"/>
    </row>
    <row r="746" spans="2:22" ht="15.75" customHeight="1">
      <c r="B746" s="101"/>
      <c r="D746" s="111"/>
      <c r="E746" s="111"/>
      <c r="F746" s="153"/>
      <c r="G746" s="102"/>
      <c r="H746" s="101"/>
      <c r="I746" s="102"/>
      <c r="J746" s="102"/>
      <c r="K746" s="102"/>
      <c r="L746" s="101"/>
      <c r="M746" s="101"/>
      <c r="N746" s="102"/>
      <c r="O746" s="102"/>
      <c r="P746" s="102"/>
      <c r="Q746" s="102"/>
      <c r="R746" s="102"/>
      <c r="S746" s="102"/>
      <c r="T746" s="102"/>
      <c r="U746" s="102"/>
      <c r="V746" s="102"/>
    </row>
    <row r="747" spans="2:22" ht="15.75" customHeight="1">
      <c r="B747" s="101"/>
      <c r="D747" s="111"/>
      <c r="E747" s="111"/>
      <c r="F747" s="153"/>
      <c r="G747" s="102"/>
      <c r="H747" s="101"/>
      <c r="I747" s="102"/>
      <c r="J747" s="102"/>
      <c r="K747" s="102"/>
      <c r="L747" s="101"/>
      <c r="M747" s="101"/>
      <c r="N747" s="102"/>
      <c r="O747" s="102"/>
      <c r="P747" s="102"/>
      <c r="Q747" s="102"/>
      <c r="R747" s="102"/>
      <c r="S747" s="102"/>
      <c r="T747" s="102"/>
      <c r="U747" s="102"/>
      <c r="V747" s="102"/>
    </row>
    <row r="748" spans="2:22" ht="15.75" customHeight="1">
      <c r="B748" s="101"/>
      <c r="D748" s="111"/>
      <c r="E748" s="111"/>
      <c r="F748" s="153"/>
      <c r="G748" s="102"/>
      <c r="H748" s="101"/>
      <c r="I748" s="102"/>
      <c r="J748" s="102"/>
      <c r="K748" s="102"/>
      <c r="L748" s="101"/>
      <c r="M748" s="101"/>
      <c r="N748" s="102"/>
      <c r="O748" s="102"/>
      <c r="P748" s="102"/>
      <c r="Q748" s="102"/>
      <c r="R748" s="102"/>
      <c r="S748" s="102"/>
      <c r="T748" s="102"/>
      <c r="U748" s="102"/>
      <c r="V748" s="102"/>
    </row>
    <row r="749" spans="2:22" ht="15.75" customHeight="1">
      <c r="B749" s="101"/>
      <c r="D749" s="111"/>
      <c r="E749" s="111"/>
      <c r="F749" s="153"/>
      <c r="G749" s="102"/>
      <c r="H749" s="101"/>
      <c r="I749" s="102"/>
      <c r="J749" s="102"/>
      <c r="K749" s="102"/>
      <c r="L749" s="101"/>
      <c r="M749" s="101"/>
      <c r="N749" s="102"/>
      <c r="O749" s="102"/>
      <c r="P749" s="102"/>
      <c r="Q749" s="102"/>
      <c r="R749" s="102"/>
      <c r="S749" s="102"/>
      <c r="T749" s="102"/>
      <c r="U749" s="102"/>
      <c r="V749" s="102"/>
    </row>
    <row r="750" spans="2:22" ht="15.75" customHeight="1">
      <c r="B750" s="101"/>
      <c r="D750" s="111"/>
      <c r="E750" s="111"/>
      <c r="F750" s="153"/>
      <c r="G750" s="102"/>
      <c r="H750" s="101"/>
      <c r="I750" s="102"/>
      <c r="J750" s="102"/>
      <c r="K750" s="102"/>
      <c r="L750" s="101"/>
      <c r="M750" s="101"/>
      <c r="N750" s="102"/>
      <c r="O750" s="102"/>
      <c r="P750" s="102"/>
      <c r="Q750" s="102"/>
      <c r="R750" s="102"/>
      <c r="S750" s="102"/>
      <c r="T750" s="102"/>
      <c r="U750" s="102"/>
      <c r="V750" s="102"/>
    </row>
    <row r="751" spans="2:22" ht="15.75" customHeight="1">
      <c r="B751" s="101"/>
      <c r="D751" s="111"/>
      <c r="E751" s="111"/>
      <c r="F751" s="153"/>
      <c r="G751" s="102"/>
      <c r="H751" s="101"/>
      <c r="I751" s="102"/>
      <c r="J751" s="102"/>
      <c r="K751" s="102"/>
      <c r="L751" s="101"/>
      <c r="M751" s="101"/>
      <c r="N751" s="102"/>
      <c r="O751" s="102"/>
      <c r="P751" s="102"/>
      <c r="Q751" s="102"/>
      <c r="R751" s="102"/>
      <c r="S751" s="102"/>
      <c r="T751" s="102"/>
      <c r="U751" s="102"/>
      <c r="V751" s="102"/>
    </row>
    <row r="752" spans="2:22" ht="15.75" customHeight="1">
      <c r="B752" s="101"/>
      <c r="D752" s="111"/>
      <c r="E752" s="111"/>
      <c r="F752" s="153"/>
      <c r="G752" s="102"/>
      <c r="H752" s="101"/>
      <c r="I752" s="102"/>
      <c r="J752" s="102"/>
      <c r="K752" s="102"/>
      <c r="L752" s="101"/>
      <c r="M752" s="101"/>
      <c r="N752" s="102"/>
      <c r="O752" s="102"/>
      <c r="P752" s="102"/>
      <c r="Q752" s="102"/>
      <c r="R752" s="102"/>
      <c r="S752" s="102"/>
      <c r="T752" s="102"/>
      <c r="U752" s="102"/>
      <c r="V752" s="102"/>
    </row>
    <row r="753" spans="2:22" ht="15.75" customHeight="1">
      <c r="B753" s="101"/>
      <c r="D753" s="111"/>
      <c r="E753" s="111"/>
      <c r="F753" s="153"/>
      <c r="G753" s="102"/>
      <c r="H753" s="101"/>
      <c r="I753" s="102"/>
      <c r="J753" s="102"/>
      <c r="K753" s="102"/>
      <c r="L753" s="101"/>
      <c r="M753" s="101"/>
      <c r="N753" s="102"/>
      <c r="O753" s="102"/>
      <c r="P753" s="102"/>
      <c r="Q753" s="102"/>
      <c r="R753" s="102"/>
      <c r="S753" s="102"/>
      <c r="T753" s="102"/>
      <c r="U753" s="102"/>
      <c r="V753" s="102"/>
    </row>
    <row r="754" spans="2:22" ht="15.75" customHeight="1">
      <c r="B754" s="101"/>
      <c r="D754" s="111"/>
      <c r="E754" s="111"/>
      <c r="F754" s="153"/>
      <c r="G754" s="102"/>
      <c r="H754" s="101"/>
      <c r="I754" s="102"/>
      <c r="J754" s="102"/>
      <c r="K754" s="102"/>
      <c r="L754" s="101"/>
      <c r="M754" s="101"/>
      <c r="N754" s="102"/>
      <c r="O754" s="102"/>
      <c r="P754" s="102"/>
      <c r="Q754" s="102"/>
      <c r="R754" s="102"/>
      <c r="S754" s="102"/>
      <c r="T754" s="102"/>
      <c r="U754" s="102"/>
      <c r="V754" s="102"/>
    </row>
    <row r="755" spans="2:22" ht="15.75" customHeight="1">
      <c r="B755" s="101"/>
      <c r="D755" s="111"/>
      <c r="E755" s="111"/>
      <c r="F755" s="153"/>
      <c r="G755" s="102"/>
      <c r="H755" s="101"/>
      <c r="I755" s="102"/>
      <c r="J755" s="102"/>
      <c r="K755" s="102"/>
      <c r="L755" s="101"/>
      <c r="M755" s="101"/>
      <c r="N755" s="102"/>
      <c r="O755" s="102"/>
      <c r="P755" s="102"/>
      <c r="Q755" s="102"/>
      <c r="R755" s="102"/>
      <c r="S755" s="102"/>
      <c r="T755" s="102"/>
      <c r="U755" s="102"/>
      <c r="V755" s="102"/>
    </row>
    <row r="756" spans="2:22" ht="15.75" customHeight="1">
      <c r="B756" s="101"/>
      <c r="D756" s="111"/>
      <c r="E756" s="111"/>
      <c r="F756" s="153"/>
      <c r="G756" s="102"/>
      <c r="H756" s="101"/>
      <c r="I756" s="102"/>
      <c r="J756" s="102"/>
      <c r="K756" s="102"/>
      <c r="L756" s="101"/>
      <c r="M756" s="101"/>
      <c r="N756" s="102"/>
      <c r="O756" s="102"/>
      <c r="P756" s="102"/>
      <c r="Q756" s="102"/>
      <c r="R756" s="102"/>
      <c r="S756" s="102"/>
      <c r="T756" s="102"/>
      <c r="U756" s="102"/>
      <c r="V756" s="102"/>
    </row>
    <row r="757" spans="2:22" ht="15.75" customHeight="1">
      <c r="B757" s="101"/>
      <c r="D757" s="111"/>
      <c r="E757" s="111"/>
      <c r="F757" s="153"/>
      <c r="G757" s="102"/>
      <c r="H757" s="101"/>
      <c r="I757" s="102"/>
      <c r="J757" s="102"/>
      <c r="K757" s="102"/>
      <c r="L757" s="101"/>
      <c r="M757" s="101"/>
      <c r="N757" s="102"/>
      <c r="O757" s="102"/>
      <c r="P757" s="102"/>
      <c r="Q757" s="102"/>
      <c r="R757" s="102"/>
      <c r="S757" s="102"/>
      <c r="T757" s="102"/>
      <c r="U757" s="102"/>
      <c r="V757" s="102"/>
    </row>
    <row r="758" spans="2:22" ht="15.75" customHeight="1">
      <c r="B758" s="101"/>
      <c r="D758" s="111"/>
      <c r="E758" s="111"/>
      <c r="F758" s="153"/>
      <c r="G758" s="102"/>
      <c r="H758" s="101"/>
      <c r="I758" s="102"/>
      <c r="J758" s="102"/>
      <c r="K758" s="102"/>
      <c r="L758" s="101"/>
      <c r="M758" s="101"/>
      <c r="N758" s="102"/>
      <c r="O758" s="102"/>
      <c r="P758" s="102"/>
      <c r="Q758" s="102"/>
      <c r="R758" s="102"/>
      <c r="S758" s="102"/>
      <c r="T758" s="102"/>
      <c r="U758" s="102"/>
      <c r="V758" s="102"/>
    </row>
    <row r="759" spans="2:22" ht="15.75" customHeight="1">
      <c r="B759" s="101"/>
      <c r="D759" s="111"/>
      <c r="E759" s="111"/>
      <c r="F759" s="153"/>
      <c r="G759" s="102"/>
      <c r="H759" s="101"/>
      <c r="I759" s="102"/>
      <c r="J759" s="102"/>
      <c r="K759" s="102"/>
      <c r="L759" s="101"/>
      <c r="M759" s="101"/>
      <c r="N759" s="102"/>
      <c r="O759" s="102"/>
      <c r="P759" s="102"/>
      <c r="Q759" s="102"/>
      <c r="R759" s="102"/>
      <c r="S759" s="102"/>
      <c r="T759" s="102"/>
      <c r="U759" s="102"/>
      <c r="V759" s="102"/>
    </row>
    <row r="760" spans="2:22" ht="15.75" customHeight="1">
      <c r="B760" s="101"/>
      <c r="D760" s="111"/>
      <c r="E760" s="111"/>
      <c r="F760" s="153"/>
      <c r="G760" s="102"/>
      <c r="H760" s="101"/>
      <c r="I760" s="102"/>
      <c r="J760" s="102"/>
      <c r="K760" s="102"/>
      <c r="L760" s="101"/>
      <c r="M760" s="101"/>
      <c r="N760" s="102"/>
      <c r="O760" s="102"/>
      <c r="P760" s="102"/>
      <c r="Q760" s="102"/>
      <c r="R760" s="102"/>
      <c r="S760" s="102"/>
      <c r="T760" s="102"/>
      <c r="U760" s="102"/>
      <c r="V760" s="102"/>
    </row>
    <row r="761" spans="2:22" ht="15.75" customHeight="1">
      <c r="B761" s="101"/>
      <c r="D761" s="111"/>
      <c r="E761" s="111"/>
      <c r="F761" s="153"/>
      <c r="G761" s="102"/>
      <c r="H761" s="101"/>
      <c r="I761" s="102"/>
      <c r="J761" s="102"/>
      <c r="K761" s="102"/>
      <c r="L761" s="101"/>
      <c r="M761" s="101"/>
      <c r="N761" s="102"/>
      <c r="O761" s="102"/>
      <c r="P761" s="102"/>
      <c r="Q761" s="102"/>
      <c r="R761" s="102"/>
      <c r="S761" s="102"/>
      <c r="T761" s="102"/>
      <c r="U761" s="102"/>
      <c r="V761" s="102"/>
    </row>
    <row r="762" spans="2:22" ht="15.75" customHeight="1">
      <c r="B762" s="101"/>
      <c r="D762" s="111"/>
      <c r="E762" s="111"/>
      <c r="F762" s="153"/>
      <c r="G762" s="102"/>
      <c r="H762" s="101"/>
      <c r="I762" s="102"/>
      <c r="J762" s="102"/>
      <c r="K762" s="102"/>
      <c r="L762" s="101"/>
      <c r="M762" s="101"/>
      <c r="N762" s="102"/>
      <c r="O762" s="102"/>
      <c r="P762" s="102"/>
      <c r="Q762" s="102"/>
      <c r="R762" s="102"/>
      <c r="S762" s="102"/>
      <c r="T762" s="102"/>
      <c r="U762" s="102"/>
      <c r="V762" s="102"/>
    </row>
    <row r="763" spans="2:22" ht="15.75" customHeight="1">
      <c r="B763" s="101"/>
      <c r="D763" s="111"/>
      <c r="E763" s="111"/>
      <c r="F763" s="153"/>
      <c r="G763" s="102"/>
      <c r="H763" s="101"/>
      <c r="I763" s="102"/>
      <c r="J763" s="102"/>
      <c r="K763" s="102"/>
      <c r="L763" s="101"/>
      <c r="M763" s="101"/>
      <c r="N763" s="102"/>
      <c r="O763" s="102"/>
      <c r="P763" s="102"/>
      <c r="Q763" s="102"/>
      <c r="R763" s="102"/>
      <c r="S763" s="102"/>
      <c r="T763" s="102"/>
      <c r="U763" s="102"/>
      <c r="V763" s="102"/>
    </row>
    <row r="764" spans="2:22" ht="15.75" customHeight="1">
      <c r="B764" s="101"/>
      <c r="D764" s="111"/>
      <c r="E764" s="111"/>
      <c r="F764" s="153"/>
      <c r="G764" s="102"/>
      <c r="H764" s="101"/>
      <c r="I764" s="102"/>
      <c r="J764" s="102"/>
      <c r="K764" s="102"/>
      <c r="L764" s="101"/>
      <c r="M764" s="101"/>
      <c r="N764" s="102"/>
      <c r="O764" s="102"/>
      <c r="P764" s="102"/>
      <c r="Q764" s="102"/>
      <c r="R764" s="102"/>
      <c r="S764" s="102"/>
      <c r="T764" s="102"/>
      <c r="U764" s="102"/>
      <c r="V764" s="102"/>
    </row>
    <row r="765" spans="2:22" ht="15.75" customHeight="1">
      <c r="B765" s="101"/>
      <c r="D765" s="111"/>
      <c r="E765" s="111"/>
      <c r="F765" s="153"/>
      <c r="G765" s="102"/>
      <c r="H765" s="101"/>
      <c r="I765" s="102"/>
      <c r="J765" s="102"/>
      <c r="K765" s="102"/>
      <c r="L765" s="101"/>
      <c r="M765" s="101"/>
      <c r="N765" s="102"/>
      <c r="O765" s="102"/>
      <c r="P765" s="102"/>
      <c r="Q765" s="102"/>
      <c r="R765" s="102"/>
      <c r="S765" s="102"/>
      <c r="T765" s="102"/>
      <c r="U765" s="102"/>
      <c r="V765" s="102"/>
    </row>
    <row r="766" spans="2:22" ht="15.75" customHeight="1">
      <c r="B766" s="101"/>
      <c r="D766" s="111"/>
      <c r="E766" s="111"/>
      <c r="F766" s="153"/>
      <c r="G766" s="102"/>
      <c r="H766" s="101"/>
      <c r="I766" s="102"/>
      <c r="J766" s="102"/>
      <c r="K766" s="102"/>
      <c r="L766" s="101"/>
      <c r="M766" s="101"/>
      <c r="N766" s="102"/>
      <c r="O766" s="102"/>
      <c r="P766" s="102"/>
      <c r="Q766" s="102"/>
      <c r="R766" s="102"/>
      <c r="S766" s="102"/>
      <c r="T766" s="102"/>
      <c r="U766" s="102"/>
      <c r="V766" s="102"/>
    </row>
    <row r="767" spans="2:22" ht="15.75" customHeight="1">
      <c r="B767" s="101"/>
      <c r="D767" s="111"/>
      <c r="E767" s="111"/>
      <c r="F767" s="153"/>
      <c r="G767" s="102"/>
      <c r="H767" s="101"/>
      <c r="I767" s="102"/>
      <c r="J767" s="102"/>
      <c r="K767" s="102"/>
      <c r="L767" s="101"/>
      <c r="M767" s="101"/>
      <c r="N767" s="102"/>
      <c r="O767" s="102"/>
      <c r="P767" s="102"/>
      <c r="Q767" s="102"/>
      <c r="R767" s="102"/>
      <c r="S767" s="102"/>
      <c r="T767" s="102"/>
      <c r="U767" s="102"/>
      <c r="V767" s="102"/>
    </row>
    <row r="768" spans="2:22" ht="15.75" customHeight="1">
      <c r="B768" s="101"/>
      <c r="D768" s="111"/>
      <c r="E768" s="111"/>
      <c r="F768" s="153"/>
      <c r="G768" s="102"/>
      <c r="H768" s="101"/>
      <c r="I768" s="102"/>
      <c r="J768" s="102"/>
      <c r="K768" s="102"/>
      <c r="L768" s="101"/>
      <c r="M768" s="101"/>
      <c r="N768" s="102"/>
      <c r="O768" s="102"/>
      <c r="P768" s="102"/>
      <c r="Q768" s="102"/>
      <c r="R768" s="102"/>
      <c r="S768" s="102"/>
      <c r="T768" s="102"/>
      <c r="U768" s="102"/>
      <c r="V768" s="102"/>
    </row>
    <row r="769" spans="2:22" ht="15.75" customHeight="1">
      <c r="B769" s="101"/>
      <c r="D769" s="111"/>
      <c r="E769" s="111"/>
      <c r="F769" s="153"/>
      <c r="G769" s="102"/>
      <c r="H769" s="101"/>
      <c r="I769" s="102"/>
      <c r="J769" s="102"/>
      <c r="K769" s="102"/>
      <c r="L769" s="101"/>
      <c r="M769" s="101"/>
      <c r="N769" s="102"/>
      <c r="O769" s="102"/>
      <c r="P769" s="102"/>
      <c r="Q769" s="102"/>
      <c r="R769" s="102"/>
      <c r="S769" s="102"/>
      <c r="T769" s="102"/>
      <c r="U769" s="102"/>
      <c r="V769" s="102"/>
    </row>
    <row r="770" spans="2:22" ht="15.75" customHeight="1">
      <c r="B770" s="101"/>
      <c r="D770" s="111"/>
      <c r="E770" s="111"/>
      <c r="F770" s="153"/>
      <c r="G770" s="102"/>
      <c r="H770" s="101"/>
      <c r="I770" s="102"/>
      <c r="J770" s="102"/>
      <c r="K770" s="102"/>
      <c r="L770" s="101"/>
      <c r="M770" s="101"/>
      <c r="N770" s="102"/>
      <c r="O770" s="102"/>
      <c r="P770" s="102"/>
      <c r="Q770" s="102"/>
      <c r="R770" s="102"/>
      <c r="S770" s="102"/>
      <c r="T770" s="102"/>
      <c r="U770" s="102"/>
      <c r="V770" s="102"/>
    </row>
    <row r="771" spans="2:22" ht="15.75" customHeight="1">
      <c r="B771" s="101"/>
      <c r="D771" s="111"/>
      <c r="E771" s="111"/>
      <c r="F771" s="153"/>
      <c r="G771" s="102"/>
      <c r="H771" s="101"/>
      <c r="I771" s="102"/>
      <c r="J771" s="102"/>
      <c r="K771" s="102"/>
      <c r="L771" s="101"/>
      <c r="M771" s="101"/>
      <c r="N771" s="102"/>
      <c r="O771" s="102"/>
      <c r="P771" s="102"/>
      <c r="Q771" s="102"/>
      <c r="R771" s="102"/>
      <c r="S771" s="102"/>
      <c r="T771" s="102"/>
      <c r="U771" s="102"/>
      <c r="V771" s="102"/>
    </row>
    <row r="772" spans="2:22" ht="15.75" customHeight="1">
      <c r="B772" s="101"/>
      <c r="D772" s="111"/>
      <c r="E772" s="111"/>
      <c r="F772" s="153"/>
      <c r="G772" s="102"/>
      <c r="H772" s="101"/>
      <c r="I772" s="102"/>
      <c r="J772" s="102"/>
      <c r="K772" s="102"/>
      <c r="L772" s="101"/>
      <c r="M772" s="101"/>
      <c r="N772" s="102"/>
      <c r="O772" s="102"/>
      <c r="P772" s="102"/>
      <c r="Q772" s="102"/>
      <c r="R772" s="102"/>
      <c r="S772" s="102"/>
      <c r="T772" s="102"/>
      <c r="U772" s="102"/>
      <c r="V772" s="102"/>
    </row>
    <row r="773" spans="2:22" ht="15.75" customHeight="1">
      <c r="B773" s="101"/>
      <c r="D773" s="111"/>
      <c r="E773" s="111"/>
      <c r="F773" s="153"/>
      <c r="G773" s="102"/>
      <c r="H773" s="101"/>
      <c r="I773" s="102"/>
      <c r="J773" s="102"/>
      <c r="K773" s="102"/>
      <c r="L773" s="101"/>
      <c r="M773" s="101"/>
      <c r="N773" s="102"/>
      <c r="O773" s="102"/>
      <c r="P773" s="102"/>
      <c r="Q773" s="102"/>
      <c r="R773" s="102"/>
      <c r="S773" s="102"/>
      <c r="T773" s="102"/>
      <c r="U773" s="102"/>
      <c r="V773" s="102"/>
    </row>
    <row r="774" spans="2:22" ht="15.75" customHeight="1">
      <c r="B774" s="101"/>
      <c r="D774" s="111"/>
      <c r="E774" s="111"/>
      <c r="F774" s="153"/>
      <c r="G774" s="102"/>
      <c r="H774" s="101"/>
      <c r="I774" s="102"/>
      <c r="J774" s="102"/>
      <c r="K774" s="102"/>
      <c r="L774" s="101"/>
      <c r="M774" s="101"/>
      <c r="N774" s="102"/>
      <c r="O774" s="102"/>
      <c r="P774" s="102"/>
      <c r="Q774" s="102"/>
      <c r="R774" s="102"/>
      <c r="S774" s="102"/>
      <c r="T774" s="102"/>
      <c r="U774" s="102"/>
      <c r="V774" s="102"/>
    </row>
    <row r="775" spans="2:22" ht="15.75" customHeight="1">
      <c r="B775" s="101"/>
      <c r="D775" s="111"/>
      <c r="E775" s="111"/>
      <c r="F775" s="153"/>
      <c r="G775" s="102"/>
      <c r="H775" s="101"/>
      <c r="I775" s="102"/>
      <c r="J775" s="102"/>
      <c r="K775" s="102"/>
      <c r="L775" s="101"/>
      <c r="M775" s="101"/>
      <c r="N775" s="102"/>
      <c r="O775" s="102"/>
      <c r="P775" s="102"/>
      <c r="Q775" s="102"/>
      <c r="R775" s="102"/>
      <c r="S775" s="102"/>
      <c r="T775" s="102"/>
      <c r="U775" s="102"/>
      <c r="V775" s="102"/>
    </row>
    <row r="776" spans="2:22" ht="15.75" customHeight="1">
      <c r="B776" s="101"/>
      <c r="D776" s="111"/>
      <c r="E776" s="111"/>
      <c r="F776" s="153"/>
      <c r="G776" s="102"/>
      <c r="H776" s="101"/>
      <c r="I776" s="102"/>
      <c r="J776" s="102"/>
      <c r="K776" s="102"/>
      <c r="L776" s="101"/>
      <c r="M776" s="101"/>
      <c r="N776" s="102"/>
      <c r="O776" s="102"/>
      <c r="P776" s="102"/>
      <c r="Q776" s="102"/>
      <c r="R776" s="102"/>
      <c r="S776" s="102"/>
      <c r="T776" s="102"/>
      <c r="U776" s="102"/>
      <c r="V776" s="102"/>
    </row>
    <row r="777" spans="2:22" ht="15.75" customHeight="1">
      <c r="B777" s="101"/>
      <c r="D777" s="111"/>
      <c r="E777" s="111"/>
      <c r="F777" s="153"/>
      <c r="G777" s="102"/>
      <c r="H777" s="101"/>
      <c r="I777" s="102"/>
      <c r="J777" s="102"/>
      <c r="K777" s="102"/>
      <c r="L777" s="101"/>
      <c r="M777" s="101"/>
      <c r="N777" s="102"/>
      <c r="O777" s="102"/>
      <c r="P777" s="102"/>
      <c r="Q777" s="102"/>
      <c r="R777" s="102"/>
      <c r="S777" s="102"/>
      <c r="T777" s="102"/>
      <c r="U777" s="102"/>
      <c r="V777" s="102"/>
    </row>
    <row r="778" spans="2:22" ht="15.75" customHeight="1">
      <c r="B778" s="101"/>
      <c r="D778" s="111"/>
      <c r="E778" s="111"/>
      <c r="F778" s="153"/>
      <c r="G778" s="102"/>
      <c r="H778" s="101"/>
      <c r="I778" s="102"/>
      <c r="J778" s="102"/>
      <c r="K778" s="102"/>
      <c r="L778" s="101"/>
      <c r="M778" s="101"/>
      <c r="N778" s="102"/>
      <c r="O778" s="102"/>
      <c r="P778" s="102"/>
      <c r="Q778" s="102"/>
      <c r="R778" s="102"/>
      <c r="S778" s="102"/>
      <c r="T778" s="102"/>
      <c r="U778" s="102"/>
      <c r="V778" s="102"/>
    </row>
    <row r="779" spans="2:22" ht="15.75" customHeight="1">
      <c r="B779" s="101"/>
      <c r="D779" s="111"/>
      <c r="E779" s="111"/>
      <c r="F779" s="153"/>
      <c r="G779" s="102"/>
      <c r="H779" s="101"/>
      <c r="I779" s="102"/>
      <c r="J779" s="102"/>
      <c r="K779" s="102"/>
      <c r="L779" s="101"/>
      <c r="M779" s="101"/>
      <c r="N779" s="102"/>
      <c r="O779" s="102"/>
      <c r="P779" s="102"/>
      <c r="Q779" s="102"/>
      <c r="R779" s="102"/>
      <c r="S779" s="102"/>
      <c r="T779" s="102"/>
      <c r="U779" s="102"/>
      <c r="V779" s="102"/>
    </row>
    <row r="780" spans="2:22" ht="15.75" customHeight="1">
      <c r="B780" s="101"/>
      <c r="D780" s="111"/>
      <c r="E780" s="111"/>
      <c r="F780" s="153"/>
      <c r="G780" s="102"/>
      <c r="H780" s="101"/>
      <c r="I780" s="102"/>
      <c r="J780" s="102"/>
      <c r="K780" s="102"/>
      <c r="L780" s="101"/>
      <c r="M780" s="101"/>
      <c r="N780" s="102"/>
      <c r="O780" s="102"/>
      <c r="P780" s="102"/>
      <c r="Q780" s="102"/>
      <c r="R780" s="102"/>
      <c r="S780" s="102"/>
      <c r="T780" s="102"/>
      <c r="U780" s="102"/>
      <c r="V780" s="102"/>
    </row>
    <row r="781" spans="2:22" ht="15.75" customHeight="1">
      <c r="B781" s="101"/>
      <c r="D781" s="111"/>
      <c r="E781" s="111"/>
      <c r="F781" s="153"/>
      <c r="G781" s="102"/>
      <c r="H781" s="101"/>
      <c r="I781" s="102"/>
      <c r="J781" s="102"/>
      <c r="K781" s="102"/>
      <c r="L781" s="101"/>
      <c r="M781" s="101"/>
      <c r="N781" s="102"/>
      <c r="O781" s="102"/>
      <c r="P781" s="102"/>
      <c r="Q781" s="102"/>
      <c r="R781" s="102"/>
      <c r="S781" s="102"/>
      <c r="T781" s="102"/>
      <c r="U781" s="102"/>
      <c r="V781" s="102"/>
    </row>
    <row r="782" spans="2:22" ht="15.75" customHeight="1">
      <c r="B782" s="101"/>
      <c r="D782" s="111"/>
      <c r="E782" s="111"/>
      <c r="F782" s="153"/>
      <c r="G782" s="102"/>
      <c r="H782" s="101"/>
      <c r="I782" s="102"/>
      <c r="J782" s="102"/>
      <c r="K782" s="102"/>
      <c r="L782" s="101"/>
      <c r="M782" s="101"/>
      <c r="N782" s="102"/>
      <c r="O782" s="102"/>
      <c r="P782" s="102"/>
      <c r="Q782" s="102"/>
      <c r="R782" s="102"/>
      <c r="S782" s="102"/>
      <c r="T782" s="102"/>
      <c r="U782" s="102"/>
      <c r="V782" s="102"/>
    </row>
    <row r="783" spans="2:22" ht="15.75" customHeight="1">
      <c r="B783" s="101"/>
      <c r="D783" s="111"/>
      <c r="E783" s="111"/>
      <c r="F783" s="153"/>
      <c r="G783" s="102"/>
      <c r="H783" s="101"/>
      <c r="I783" s="102"/>
      <c r="J783" s="102"/>
      <c r="K783" s="102"/>
      <c r="L783" s="101"/>
      <c r="M783" s="101"/>
      <c r="N783" s="102"/>
      <c r="O783" s="102"/>
      <c r="P783" s="102"/>
      <c r="Q783" s="102"/>
      <c r="R783" s="102"/>
      <c r="S783" s="102"/>
      <c r="T783" s="102"/>
      <c r="U783" s="102"/>
      <c r="V783" s="102"/>
    </row>
    <row r="784" spans="2:22" ht="15.75" customHeight="1">
      <c r="B784" s="101"/>
      <c r="D784" s="111"/>
      <c r="E784" s="111"/>
      <c r="F784" s="153"/>
      <c r="G784" s="102"/>
      <c r="H784" s="101"/>
      <c r="I784" s="102"/>
      <c r="J784" s="102"/>
      <c r="K784" s="102"/>
      <c r="L784" s="101"/>
      <c r="M784" s="101"/>
      <c r="N784" s="102"/>
      <c r="O784" s="102"/>
      <c r="P784" s="102"/>
      <c r="Q784" s="102"/>
      <c r="R784" s="102"/>
      <c r="S784" s="102"/>
      <c r="T784" s="102"/>
      <c r="U784" s="102"/>
      <c r="V784" s="102"/>
    </row>
    <row r="785" spans="2:22" ht="15.75" customHeight="1">
      <c r="B785" s="101"/>
      <c r="D785" s="111"/>
      <c r="E785" s="111"/>
      <c r="F785" s="153"/>
      <c r="G785" s="102"/>
      <c r="H785" s="101"/>
      <c r="I785" s="102"/>
      <c r="J785" s="102"/>
      <c r="K785" s="102"/>
      <c r="L785" s="101"/>
      <c r="M785" s="101"/>
      <c r="N785" s="102"/>
      <c r="O785" s="102"/>
      <c r="P785" s="102"/>
      <c r="Q785" s="102"/>
      <c r="R785" s="102"/>
      <c r="S785" s="102"/>
      <c r="T785" s="102"/>
      <c r="U785" s="102"/>
      <c r="V785" s="102"/>
    </row>
    <row r="786" spans="2:22" ht="15.75" customHeight="1">
      <c r="B786" s="101"/>
      <c r="D786" s="111"/>
      <c r="E786" s="111"/>
      <c r="F786" s="153"/>
      <c r="G786" s="102"/>
      <c r="H786" s="101"/>
      <c r="I786" s="102"/>
      <c r="J786" s="102"/>
      <c r="K786" s="102"/>
      <c r="L786" s="101"/>
      <c r="M786" s="101"/>
      <c r="N786" s="102"/>
      <c r="O786" s="102"/>
      <c r="P786" s="102"/>
      <c r="Q786" s="102"/>
      <c r="R786" s="102"/>
      <c r="S786" s="102"/>
      <c r="T786" s="102"/>
      <c r="U786" s="102"/>
      <c r="V786" s="102"/>
    </row>
    <row r="787" spans="2:22" ht="15.75" customHeight="1">
      <c r="B787" s="101"/>
      <c r="D787" s="111"/>
      <c r="E787" s="111"/>
      <c r="F787" s="153"/>
      <c r="G787" s="102"/>
      <c r="H787" s="101"/>
      <c r="I787" s="102"/>
      <c r="J787" s="102"/>
      <c r="K787" s="102"/>
      <c r="L787" s="101"/>
      <c r="M787" s="101"/>
      <c r="N787" s="102"/>
      <c r="O787" s="102"/>
      <c r="P787" s="102"/>
      <c r="Q787" s="102"/>
      <c r="R787" s="102"/>
      <c r="S787" s="102"/>
      <c r="T787" s="102"/>
      <c r="U787" s="102"/>
      <c r="V787" s="102"/>
    </row>
    <row r="788" spans="2:22" ht="15.75" customHeight="1">
      <c r="B788" s="101"/>
      <c r="D788" s="111"/>
      <c r="E788" s="111"/>
      <c r="F788" s="153"/>
      <c r="G788" s="102"/>
      <c r="H788" s="101"/>
      <c r="I788" s="102"/>
      <c r="J788" s="102"/>
      <c r="K788" s="102"/>
      <c r="L788" s="101"/>
      <c r="M788" s="101"/>
      <c r="N788" s="102"/>
      <c r="O788" s="102"/>
      <c r="P788" s="102"/>
      <c r="Q788" s="102"/>
      <c r="R788" s="102"/>
      <c r="S788" s="102"/>
      <c r="T788" s="102"/>
      <c r="U788" s="102"/>
      <c r="V788" s="102"/>
    </row>
    <row r="789" spans="2:22" ht="15.75" customHeight="1">
      <c r="B789" s="101"/>
      <c r="D789" s="111"/>
      <c r="E789" s="111"/>
      <c r="F789" s="153"/>
      <c r="G789" s="102"/>
      <c r="H789" s="101"/>
      <c r="I789" s="102"/>
      <c r="J789" s="102"/>
      <c r="K789" s="102"/>
      <c r="L789" s="101"/>
      <c r="M789" s="101"/>
      <c r="N789" s="102"/>
      <c r="O789" s="102"/>
      <c r="P789" s="102"/>
      <c r="Q789" s="102"/>
      <c r="R789" s="102"/>
      <c r="S789" s="102"/>
      <c r="T789" s="102"/>
      <c r="U789" s="102"/>
      <c r="V789" s="102"/>
    </row>
    <row r="790" spans="2:22" ht="15.75" customHeight="1">
      <c r="B790" s="101"/>
      <c r="D790" s="111"/>
      <c r="E790" s="111"/>
      <c r="F790" s="153"/>
      <c r="G790" s="102"/>
      <c r="H790" s="101"/>
      <c r="I790" s="102"/>
      <c r="J790" s="102"/>
      <c r="K790" s="102"/>
      <c r="L790" s="101"/>
      <c r="M790" s="101"/>
      <c r="N790" s="102"/>
      <c r="O790" s="102"/>
      <c r="P790" s="102"/>
      <c r="Q790" s="102"/>
      <c r="R790" s="102"/>
      <c r="S790" s="102"/>
      <c r="T790" s="102"/>
      <c r="U790" s="102"/>
      <c r="V790" s="102"/>
    </row>
    <row r="791" spans="2:22" ht="15.75" customHeight="1">
      <c r="B791" s="101"/>
      <c r="D791" s="111"/>
      <c r="E791" s="111"/>
      <c r="F791" s="153"/>
      <c r="G791" s="102"/>
      <c r="H791" s="101"/>
      <c r="I791" s="102"/>
      <c r="J791" s="102"/>
      <c r="K791" s="102"/>
      <c r="L791" s="101"/>
      <c r="M791" s="101"/>
      <c r="N791" s="102"/>
      <c r="O791" s="102"/>
      <c r="P791" s="102"/>
      <c r="Q791" s="102"/>
      <c r="R791" s="102"/>
      <c r="S791" s="102"/>
      <c r="T791" s="102"/>
      <c r="U791" s="102"/>
      <c r="V791" s="102"/>
    </row>
    <row r="792" spans="2:22" ht="15.75" customHeight="1">
      <c r="B792" s="101"/>
      <c r="D792" s="111"/>
      <c r="E792" s="111"/>
      <c r="F792" s="153"/>
      <c r="G792" s="102"/>
      <c r="H792" s="101"/>
      <c r="I792" s="102"/>
      <c r="J792" s="102"/>
      <c r="K792" s="102"/>
      <c r="L792" s="101"/>
      <c r="M792" s="101"/>
      <c r="N792" s="102"/>
      <c r="O792" s="102"/>
      <c r="P792" s="102"/>
      <c r="Q792" s="102"/>
      <c r="R792" s="102"/>
      <c r="S792" s="102"/>
      <c r="T792" s="102"/>
      <c r="U792" s="102"/>
      <c r="V792" s="102"/>
    </row>
    <row r="793" spans="2:22" ht="15.75" customHeight="1">
      <c r="B793" s="101"/>
      <c r="D793" s="111"/>
      <c r="E793" s="111"/>
      <c r="F793" s="153"/>
      <c r="G793" s="102"/>
      <c r="H793" s="101"/>
      <c r="I793" s="102"/>
      <c r="J793" s="102"/>
      <c r="K793" s="102"/>
      <c r="L793" s="101"/>
      <c r="M793" s="101"/>
      <c r="N793" s="102"/>
      <c r="O793" s="102"/>
      <c r="P793" s="102"/>
      <c r="Q793" s="102"/>
      <c r="R793" s="102"/>
      <c r="S793" s="102"/>
      <c r="T793" s="102"/>
      <c r="U793" s="102"/>
      <c r="V793" s="102"/>
    </row>
    <row r="794" spans="2:22" ht="15.75" customHeight="1">
      <c r="B794" s="101"/>
      <c r="D794" s="111"/>
      <c r="E794" s="111"/>
      <c r="F794" s="153"/>
      <c r="G794" s="102"/>
      <c r="H794" s="101"/>
      <c r="I794" s="102"/>
      <c r="J794" s="102"/>
      <c r="K794" s="102"/>
      <c r="L794" s="101"/>
      <c r="M794" s="101"/>
      <c r="N794" s="102"/>
      <c r="O794" s="102"/>
      <c r="P794" s="102"/>
      <c r="Q794" s="102"/>
      <c r="R794" s="102"/>
      <c r="S794" s="102"/>
      <c r="T794" s="102"/>
      <c r="U794" s="102"/>
      <c r="V794" s="102"/>
    </row>
    <row r="795" spans="2:22" ht="15.75" customHeight="1">
      <c r="B795" s="101"/>
      <c r="D795" s="111"/>
      <c r="E795" s="111"/>
      <c r="F795" s="153"/>
      <c r="G795" s="102"/>
      <c r="H795" s="101"/>
      <c r="I795" s="102"/>
      <c r="J795" s="102"/>
      <c r="K795" s="102"/>
      <c r="L795" s="101"/>
      <c r="M795" s="101"/>
      <c r="N795" s="102"/>
      <c r="O795" s="102"/>
      <c r="P795" s="102"/>
      <c r="Q795" s="102"/>
      <c r="R795" s="102"/>
      <c r="S795" s="102"/>
      <c r="T795" s="102"/>
      <c r="U795" s="102"/>
      <c r="V795" s="102"/>
    </row>
    <row r="796" spans="2:22" ht="15.75" customHeight="1">
      <c r="B796" s="101"/>
      <c r="D796" s="111"/>
      <c r="E796" s="111"/>
      <c r="F796" s="153"/>
      <c r="G796" s="102"/>
      <c r="H796" s="101"/>
      <c r="I796" s="102"/>
      <c r="J796" s="102"/>
      <c r="K796" s="102"/>
      <c r="L796" s="101"/>
      <c r="M796" s="101"/>
      <c r="N796" s="102"/>
      <c r="O796" s="102"/>
      <c r="P796" s="102"/>
      <c r="Q796" s="102"/>
      <c r="R796" s="102"/>
      <c r="S796" s="102"/>
      <c r="T796" s="102"/>
      <c r="U796" s="102"/>
      <c r="V796" s="102"/>
    </row>
    <row r="797" spans="2:22" ht="15.75" customHeight="1">
      <c r="B797" s="101"/>
      <c r="D797" s="111"/>
      <c r="E797" s="111"/>
      <c r="F797" s="153"/>
      <c r="G797" s="102"/>
      <c r="H797" s="101"/>
      <c r="I797" s="102"/>
      <c r="J797" s="102"/>
      <c r="K797" s="102"/>
      <c r="L797" s="101"/>
      <c r="M797" s="101"/>
      <c r="N797" s="102"/>
      <c r="O797" s="102"/>
      <c r="P797" s="102"/>
      <c r="Q797" s="102"/>
      <c r="R797" s="102"/>
      <c r="S797" s="102"/>
      <c r="T797" s="102"/>
      <c r="U797" s="102"/>
      <c r="V797" s="102"/>
    </row>
    <row r="798" spans="2:22" ht="15.75" customHeight="1">
      <c r="B798" s="101"/>
      <c r="D798" s="111"/>
      <c r="E798" s="111"/>
      <c r="F798" s="153"/>
      <c r="G798" s="102"/>
      <c r="H798" s="101"/>
      <c r="I798" s="102"/>
      <c r="J798" s="102"/>
      <c r="K798" s="102"/>
      <c r="L798" s="101"/>
      <c r="M798" s="101"/>
      <c r="N798" s="102"/>
      <c r="O798" s="102"/>
      <c r="P798" s="102"/>
      <c r="Q798" s="102"/>
      <c r="R798" s="102"/>
      <c r="S798" s="102"/>
      <c r="T798" s="102"/>
      <c r="U798" s="102"/>
      <c r="V798" s="102"/>
    </row>
    <row r="799" spans="2:22" ht="15.75" customHeight="1">
      <c r="B799" s="101"/>
      <c r="D799" s="111"/>
      <c r="E799" s="111"/>
      <c r="F799" s="153"/>
      <c r="G799" s="102"/>
      <c r="H799" s="101"/>
      <c r="I799" s="102"/>
      <c r="J799" s="102"/>
      <c r="K799" s="102"/>
      <c r="L799" s="101"/>
      <c r="M799" s="101"/>
      <c r="N799" s="102"/>
      <c r="O799" s="102"/>
      <c r="P799" s="102"/>
      <c r="Q799" s="102"/>
      <c r="R799" s="102"/>
      <c r="S799" s="102"/>
      <c r="T799" s="102"/>
      <c r="U799" s="102"/>
      <c r="V799" s="102"/>
    </row>
    <row r="800" spans="2:22" ht="15.75" customHeight="1">
      <c r="B800" s="101"/>
      <c r="D800" s="111"/>
      <c r="E800" s="111"/>
      <c r="F800" s="153"/>
      <c r="G800" s="102"/>
      <c r="H800" s="101"/>
      <c r="I800" s="102"/>
      <c r="J800" s="102"/>
      <c r="K800" s="102"/>
      <c r="L800" s="101"/>
      <c r="M800" s="101"/>
      <c r="N800" s="102"/>
      <c r="O800" s="102"/>
      <c r="P800" s="102"/>
      <c r="Q800" s="102"/>
      <c r="R800" s="102"/>
      <c r="S800" s="102"/>
      <c r="T800" s="102"/>
      <c r="U800" s="102"/>
      <c r="V800" s="102"/>
    </row>
    <row r="801" spans="2:22" ht="15.75" customHeight="1">
      <c r="B801" s="101"/>
      <c r="D801" s="111"/>
      <c r="E801" s="111"/>
      <c r="F801" s="153"/>
      <c r="G801" s="102"/>
      <c r="H801" s="101"/>
      <c r="I801" s="102"/>
      <c r="J801" s="102"/>
      <c r="K801" s="102"/>
      <c r="L801" s="101"/>
      <c r="M801" s="101"/>
      <c r="N801" s="102"/>
      <c r="O801" s="102"/>
      <c r="P801" s="102"/>
      <c r="Q801" s="102"/>
      <c r="R801" s="102"/>
      <c r="S801" s="102"/>
      <c r="T801" s="102"/>
      <c r="U801" s="102"/>
      <c r="V801" s="102"/>
    </row>
    <row r="802" spans="2:22" ht="15.75" customHeight="1">
      <c r="B802" s="101"/>
      <c r="D802" s="111"/>
      <c r="E802" s="111"/>
      <c r="F802" s="153"/>
      <c r="G802" s="102"/>
      <c r="H802" s="101"/>
      <c r="I802" s="102"/>
      <c r="J802" s="102"/>
      <c r="K802" s="102"/>
      <c r="L802" s="101"/>
      <c r="M802" s="101"/>
      <c r="N802" s="102"/>
      <c r="O802" s="102"/>
      <c r="P802" s="102"/>
      <c r="Q802" s="102"/>
      <c r="R802" s="102"/>
      <c r="S802" s="102"/>
      <c r="T802" s="102"/>
      <c r="U802" s="102"/>
      <c r="V802" s="102"/>
    </row>
    <row r="803" spans="2:22" ht="15.75" customHeight="1">
      <c r="B803" s="101"/>
      <c r="D803" s="111"/>
      <c r="E803" s="111"/>
      <c r="F803" s="153"/>
      <c r="G803" s="102"/>
      <c r="H803" s="101"/>
      <c r="I803" s="102"/>
      <c r="J803" s="102"/>
      <c r="K803" s="102"/>
      <c r="L803" s="101"/>
      <c r="M803" s="101"/>
      <c r="N803" s="102"/>
      <c r="O803" s="102"/>
      <c r="P803" s="102"/>
      <c r="Q803" s="102"/>
      <c r="R803" s="102"/>
      <c r="S803" s="102"/>
      <c r="T803" s="102"/>
      <c r="U803" s="102"/>
      <c r="V803" s="102"/>
    </row>
    <row r="804" spans="2:22" ht="15.75" customHeight="1">
      <c r="B804" s="101"/>
      <c r="D804" s="111"/>
      <c r="E804" s="111"/>
      <c r="F804" s="153"/>
      <c r="G804" s="102"/>
      <c r="H804" s="101"/>
      <c r="I804" s="102"/>
      <c r="J804" s="102"/>
      <c r="K804" s="102"/>
      <c r="L804" s="101"/>
      <c r="M804" s="101"/>
      <c r="N804" s="102"/>
      <c r="O804" s="102"/>
      <c r="P804" s="102"/>
      <c r="Q804" s="102"/>
      <c r="R804" s="102"/>
      <c r="S804" s="102"/>
      <c r="T804" s="102"/>
      <c r="U804" s="102"/>
      <c r="V804" s="102"/>
    </row>
    <row r="805" spans="2:22" ht="15.75" customHeight="1">
      <c r="B805" s="101"/>
      <c r="D805" s="111"/>
      <c r="E805" s="111"/>
      <c r="F805" s="153"/>
      <c r="G805" s="102"/>
      <c r="H805" s="101"/>
      <c r="I805" s="102"/>
      <c r="J805" s="102"/>
      <c r="K805" s="102"/>
      <c r="L805" s="101"/>
      <c r="M805" s="101"/>
      <c r="N805" s="102"/>
      <c r="O805" s="102"/>
      <c r="P805" s="102"/>
      <c r="Q805" s="102"/>
      <c r="R805" s="102"/>
      <c r="S805" s="102"/>
      <c r="T805" s="102"/>
      <c r="U805" s="102"/>
      <c r="V805" s="102"/>
    </row>
    <row r="806" spans="2:22" ht="15.75" customHeight="1">
      <c r="B806" s="101"/>
      <c r="D806" s="111"/>
      <c r="E806" s="111"/>
      <c r="F806" s="153"/>
      <c r="G806" s="102"/>
      <c r="H806" s="101"/>
      <c r="I806" s="102"/>
      <c r="J806" s="102"/>
      <c r="K806" s="102"/>
      <c r="L806" s="101"/>
      <c r="M806" s="101"/>
      <c r="N806" s="102"/>
      <c r="O806" s="102"/>
      <c r="P806" s="102"/>
      <c r="Q806" s="102"/>
      <c r="R806" s="102"/>
      <c r="S806" s="102"/>
      <c r="T806" s="102"/>
      <c r="U806" s="102"/>
      <c r="V806" s="102"/>
    </row>
    <row r="807" spans="2:22" ht="15.75" customHeight="1">
      <c r="B807" s="101"/>
      <c r="D807" s="111"/>
      <c r="E807" s="111"/>
      <c r="F807" s="153"/>
      <c r="G807" s="102"/>
      <c r="H807" s="101"/>
      <c r="I807" s="102"/>
      <c r="J807" s="102"/>
      <c r="K807" s="102"/>
      <c r="L807" s="101"/>
      <c r="M807" s="101"/>
      <c r="N807" s="102"/>
      <c r="O807" s="102"/>
      <c r="P807" s="102"/>
      <c r="Q807" s="102"/>
      <c r="R807" s="102"/>
      <c r="S807" s="102"/>
      <c r="T807" s="102"/>
      <c r="U807" s="102"/>
      <c r="V807" s="102"/>
    </row>
    <row r="808" spans="2:22" ht="15.75" customHeight="1">
      <c r="B808" s="101"/>
      <c r="D808" s="111"/>
      <c r="E808" s="111"/>
      <c r="F808" s="153"/>
      <c r="G808" s="102"/>
      <c r="H808" s="101"/>
      <c r="I808" s="102"/>
      <c r="J808" s="102"/>
      <c r="K808" s="102"/>
      <c r="L808" s="101"/>
      <c r="M808" s="101"/>
      <c r="N808" s="102"/>
      <c r="O808" s="102"/>
      <c r="P808" s="102"/>
      <c r="Q808" s="102"/>
      <c r="R808" s="102"/>
      <c r="S808" s="102"/>
      <c r="T808" s="102"/>
      <c r="U808" s="102"/>
      <c r="V808" s="102"/>
    </row>
    <row r="809" spans="2:22" ht="15.75" customHeight="1">
      <c r="B809" s="101"/>
      <c r="D809" s="111"/>
      <c r="E809" s="111"/>
      <c r="F809" s="153"/>
      <c r="G809" s="102"/>
      <c r="H809" s="101"/>
      <c r="I809" s="102"/>
      <c r="J809" s="102"/>
      <c r="K809" s="102"/>
      <c r="L809" s="101"/>
      <c r="M809" s="101"/>
      <c r="N809" s="102"/>
      <c r="O809" s="102"/>
      <c r="P809" s="102"/>
      <c r="Q809" s="102"/>
      <c r="R809" s="102"/>
      <c r="S809" s="102"/>
      <c r="T809" s="102"/>
      <c r="U809" s="102"/>
      <c r="V809" s="102"/>
    </row>
    <row r="810" spans="2:22" ht="15.75" customHeight="1">
      <c r="B810" s="101"/>
      <c r="D810" s="111"/>
      <c r="E810" s="111"/>
      <c r="F810" s="153"/>
      <c r="G810" s="102"/>
      <c r="H810" s="101"/>
      <c r="I810" s="102"/>
      <c r="J810" s="102"/>
      <c r="K810" s="102"/>
      <c r="L810" s="101"/>
      <c r="M810" s="101"/>
      <c r="N810" s="102"/>
      <c r="O810" s="102"/>
      <c r="P810" s="102"/>
      <c r="Q810" s="102"/>
      <c r="R810" s="102"/>
      <c r="S810" s="102"/>
      <c r="T810" s="102"/>
      <c r="U810" s="102"/>
      <c r="V810" s="102"/>
    </row>
    <row r="811" spans="2:22" ht="15.75" customHeight="1">
      <c r="B811" s="101"/>
      <c r="D811" s="111"/>
      <c r="E811" s="111"/>
      <c r="F811" s="153"/>
      <c r="G811" s="102"/>
      <c r="H811" s="101"/>
      <c r="I811" s="102"/>
      <c r="J811" s="102"/>
      <c r="K811" s="102"/>
      <c r="L811" s="101"/>
      <c r="M811" s="101"/>
      <c r="N811" s="102"/>
      <c r="O811" s="102"/>
      <c r="P811" s="102"/>
      <c r="Q811" s="102"/>
      <c r="R811" s="102"/>
      <c r="S811" s="102"/>
      <c r="T811" s="102"/>
      <c r="U811" s="102"/>
      <c r="V811" s="102"/>
    </row>
    <row r="812" spans="2:22" ht="15.75" customHeight="1">
      <c r="B812" s="101"/>
      <c r="D812" s="111"/>
      <c r="E812" s="111"/>
      <c r="F812" s="153"/>
      <c r="G812" s="102"/>
      <c r="H812" s="101"/>
      <c r="I812" s="102"/>
      <c r="J812" s="102"/>
      <c r="K812" s="102"/>
      <c r="L812" s="101"/>
      <c r="M812" s="101"/>
      <c r="N812" s="102"/>
      <c r="O812" s="102"/>
      <c r="P812" s="102"/>
      <c r="Q812" s="102"/>
      <c r="R812" s="102"/>
      <c r="S812" s="102"/>
      <c r="T812" s="102"/>
      <c r="U812" s="102"/>
      <c r="V812" s="102"/>
    </row>
    <row r="813" spans="2:22" ht="15.75" customHeight="1">
      <c r="B813" s="101"/>
      <c r="D813" s="111"/>
      <c r="E813" s="111"/>
      <c r="F813" s="153"/>
      <c r="G813" s="102"/>
      <c r="H813" s="101"/>
      <c r="I813" s="102"/>
      <c r="J813" s="102"/>
      <c r="K813" s="102"/>
      <c r="L813" s="101"/>
      <c r="M813" s="101"/>
      <c r="N813" s="102"/>
      <c r="O813" s="102"/>
      <c r="P813" s="102"/>
      <c r="Q813" s="102"/>
      <c r="R813" s="102"/>
      <c r="S813" s="102"/>
      <c r="T813" s="102"/>
      <c r="U813" s="102"/>
      <c r="V813" s="102"/>
    </row>
    <row r="814" spans="2:22" ht="15.75" customHeight="1">
      <c r="B814" s="101"/>
      <c r="D814" s="111"/>
      <c r="E814" s="111"/>
      <c r="F814" s="153"/>
      <c r="G814" s="102"/>
      <c r="H814" s="101"/>
      <c r="I814" s="102"/>
      <c r="J814" s="102"/>
      <c r="K814" s="102"/>
      <c r="L814" s="101"/>
      <c r="M814" s="101"/>
      <c r="N814" s="102"/>
      <c r="O814" s="102"/>
      <c r="P814" s="102"/>
      <c r="Q814" s="102"/>
      <c r="R814" s="102"/>
      <c r="S814" s="102"/>
      <c r="T814" s="102"/>
      <c r="U814" s="102"/>
      <c r="V814" s="102"/>
    </row>
    <row r="815" spans="2:22" ht="15.75" customHeight="1">
      <c r="B815" s="101"/>
      <c r="D815" s="111"/>
      <c r="E815" s="111"/>
      <c r="F815" s="153"/>
      <c r="G815" s="102"/>
      <c r="H815" s="101"/>
      <c r="I815" s="102"/>
      <c r="J815" s="102"/>
      <c r="K815" s="102"/>
      <c r="L815" s="101"/>
      <c r="M815" s="101"/>
      <c r="N815" s="102"/>
      <c r="O815" s="102"/>
      <c r="P815" s="102"/>
      <c r="Q815" s="102"/>
      <c r="R815" s="102"/>
      <c r="S815" s="102"/>
      <c r="T815" s="102"/>
      <c r="U815" s="102"/>
      <c r="V815" s="102"/>
    </row>
    <row r="816" spans="2:22" ht="15.75" customHeight="1">
      <c r="B816" s="101"/>
      <c r="D816" s="111"/>
      <c r="E816" s="111"/>
      <c r="F816" s="153"/>
      <c r="G816" s="102"/>
      <c r="H816" s="101"/>
      <c r="I816" s="102"/>
      <c r="J816" s="102"/>
      <c r="K816" s="102"/>
      <c r="L816" s="101"/>
      <c r="M816" s="101"/>
      <c r="N816" s="102"/>
      <c r="O816" s="102"/>
      <c r="P816" s="102"/>
      <c r="Q816" s="102"/>
      <c r="R816" s="102"/>
      <c r="S816" s="102"/>
      <c r="T816" s="102"/>
      <c r="U816" s="102"/>
      <c r="V816" s="102"/>
    </row>
    <row r="817" spans="2:22" ht="15.75" customHeight="1">
      <c r="B817" s="101"/>
      <c r="D817" s="111"/>
      <c r="E817" s="111"/>
      <c r="F817" s="153"/>
      <c r="G817" s="102"/>
      <c r="H817" s="101"/>
      <c r="I817" s="102"/>
      <c r="J817" s="102"/>
      <c r="K817" s="102"/>
      <c r="L817" s="101"/>
      <c r="M817" s="101"/>
      <c r="N817" s="102"/>
      <c r="O817" s="102"/>
      <c r="P817" s="102"/>
      <c r="Q817" s="102"/>
      <c r="R817" s="102"/>
      <c r="S817" s="102"/>
      <c r="T817" s="102"/>
      <c r="U817" s="102"/>
      <c r="V817" s="102"/>
    </row>
    <row r="818" spans="2:22" ht="15.75" customHeight="1">
      <c r="B818" s="101"/>
      <c r="D818" s="111"/>
      <c r="E818" s="111"/>
      <c r="F818" s="153"/>
      <c r="G818" s="102"/>
      <c r="H818" s="101"/>
      <c r="I818" s="102"/>
      <c r="J818" s="102"/>
      <c r="K818" s="102"/>
      <c r="L818" s="101"/>
      <c r="M818" s="101"/>
      <c r="N818" s="102"/>
      <c r="O818" s="102"/>
      <c r="P818" s="102"/>
      <c r="Q818" s="102"/>
      <c r="R818" s="102"/>
      <c r="S818" s="102"/>
      <c r="T818" s="102"/>
      <c r="U818" s="102"/>
      <c r="V818" s="102"/>
    </row>
    <row r="819" spans="2:22" ht="15.75" customHeight="1">
      <c r="B819" s="101"/>
      <c r="D819" s="111"/>
      <c r="E819" s="111"/>
      <c r="F819" s="153"/>
      <c r="G819" s="102"/>
      <c r="H819" s="101"/>
      <c r="I819" s="102"/>
      <c r="J819" s="102"/>
      <c r="K819" s="102"/>
      <c r="L819" s="101"/>
      <c r="M819" s="101"/>
      <c r="N819" s="102"/>
      <c r="O819" s="102"/>
      <c r="P819" s="102"/>
      <c r="Q819" s="102"/>
      <c r="R819" s="102"/>
      <c r="S819" s="102"/>
      <c r="T819" s="102"/>
      <c r="U819" s="102"/>
      <c r="V819" s="102"/>
    </row>
    <row r="820" spans="2:22" ht="15.75" customHeight="1">
      <c r="B820" s="101"/>
      <c r="D820" s="111"/>
      <c r="E820" s="111"/>
      <c r="F820" s="153"/>
      <c r="G820" s="102"/>
      <c r="H820" s="101"/>
      <c r="I820" s="102"/>
      <c r="J820" s="102"/>
      <c r="K820" s="102"/>
      <c r="L820" s="101"/>
      <c r="M820" s="101"/>
      <c r="N820" s="102"/>
      <c r="O820" s="102"/>
      <c r="P820" s="102"/>
      <c r="Q820" s="102"/>
      <c r="R820" s="102"/>
      <c r="S820" s="102"/>
      <c r="T820" s="102"/>
      <c r="U820" s="102"/>
      <c r="V820" s="102"/>
    </row>
    <row r="821" spans="2:22" ht="15.75" customHeight="1">
      <c r="B821" s="101"/>
      <c r="D821" s="111"/>
      <c r="E821" s="111"/>
      <c r="F821" s="153"/>
      <c r="G821" s="102"/>
      <c r="H821" s="101"/>
      <c r="I821" s="102"/>
      <c r="J821" s="102"/>
      <c r="K821" s="102"/>
      <c r="L821" s="101"/>
      <c r="M821" s="101"/>
      <c r="N821" s="102"/>
      <c r="O821" s="102"/>
      <c r="P821" s="102"/>
      <c r="Q821" s="102"/>
      <c r="R821" s="102"/>
      <c r="S821" s="102"/>
      <c r="T821" s="102"/>
      <c r="U821" s="102"/>
      <c r="V821" s="102"/>
    </row>
    <row r="822" spans="2:22" ht="15.75" customHeight="1">
      <c r="B822" s="101"/>
      <c r="D822" s="111"/>
      <c r="E822" s="111"/>
      <c r="F822" s="153"/>
      <c r="G822" s="102"/>
      <c r="H822" s="101"/>
      <c r="I822" s="102"/>
      <c r="J822" s="102"/>
      <c r="K822" s="102"/>
      <c r="L822" s="101"/>
      <c r="M822" s="101"/>
      <c r="N822" s="102"/>
      <c r="O822" s="102"/>
      <c r="P822" s="102"/>
      <c r="Q822" s="102"/>
      <c r="R822" s="102"/>
      <c r="S822" s="102"/>
      <c r="T822" s="102"/>
      <c r="U822" s="102"/>
      <c r="V822" s="102"/>
    </row>
    <row r="823" spans="2:22" ht="15.75" customHeight="1">
      <c r="B823" s="101"/>
      <c r="D823" s="111"/>
      <c r="E823" s="111"/>
      <c r="F823" s="153"/>
      <c r="G823" s="102"/>
      <c r="H823" s="101"/>
      <c r="I823" s="102"/>
      <c r="J823" s="102"/>
      <c r="K823" s="102"/>
      <c r="L823" s="101"/>
      <c r="M823" s="101"/>
      <c r="N823" s="102"/>
      <c r="O823" s="102"/>
      <c r="P823" s="102"/>
      <c r="Q823" s="102"/>
      <c r="R823" s="102"/>
      <c r="S823" s="102"/>
      <c r="T823" s="102"/>
      <c r="U823" s="102"/>
      <c r="V823" s="102"/>
    </row>
    <row r="824" spans="2:22" ht="15.75" customHeight="1">
      <c r="B824" s="101"/>
      <c r="D824" s="111"/>
      <c r="E824" s="111"/>
      <c r="F824" s="153"/>
      <c r="G824" s="102"/>
      <c r="H824" s="101"/>
      <c r="I824" s="102"/>
      <c r="J824" s="102"/>
      <c r="K824" s="102"/>
      <c r="L824" s="101"/>
      <c r="M824" s="101"/>
      <c r="N824" s="102"/>
      <c r="O824" s="102"/>
      <c r="P824" s="102"/>
      <c r="Q824" s="102"/>
      <c r="R824" s="102"/>
      <c r="S824" s="102"/>
      <c r="T824" s="102"/>
      <c r="U824" s="102"/>
      <c r="V824" s="102"/>
    </row>
    <row r="825" spans="2:22" ht="15.75" customHeight="1">
      <c r="B825" s="101"/>
      <c r="D825" s="111"/>
      <c r="E825" s="111"/>
      <c r="F825" s="153"/>
      <c r="G825" s="102"/>
      <c r="H825" s="101"/>
      <c r="I825" s="102"/>
      <c r="J825" s="102"/>
      <c r="K825" s="102"/>
      <c r="L825" s="101"/>
      <c r="M825" s="101"/>
      <c r="N825" s="102"/>
      <c r="O825" s="102"/>
      <c r="P825" s="102"/>
      <c r="Q825" s="102"/>
      <c r="R825" s="102"/>
      <c r="S825" s="102"/>
      <c r="T825" s="102"/>
      <c r="U825" s="102"/>
      <c r="V825" s="102"/>
    </row>
    <row r="826" spans="2:22" ht="15.75" customHeight="1">
      <c r="B826" s="101"/>
      <c r="D826" s="111"/>
      <c r="E826" s="111"/>
      <c r="F826" s="153"/>
      <c r="G826" s="102"/>
      <c r="H826" s="101"/>
      <c r="I826" s="102"/>
      <c r="J826" s="102"/>
      <c r="K826" s="102"/>
      <c r="L826" s="101"/>
      <c r="M826" s="101"/>
      <c r="N826" s="102"/>
      <c r="O826" s="102"/>
      <c r="P826" s="102"/>
      <c r="Q826" s="102"/>
      <c r="R826" s="102"/>
      <c r="S826" s="102"/>
      <c r="T826" s="102"/>
      <c r="U826" s="102"/>
      <c r="V826" s="102"/>
    </row>
    <row r="827" spans="2:22" ht="15.75" customHeight="1">
      <c r="B827" s="101"/>
      <c r="D827" s="111"/>
      <c r="E827" s="111"/>
      <c r="F827" s="153"/>
      <c r="G827" s="102"/>
      <c r="H827" s="101"/>
      <c r="I827" s="102"/>
      <c r="J827" s="102"/>
      <c r="K827" s="102"/>
      <c r="L827" s="101"/>
      <c r="M827" s="101"/>
      <c r="N827" s="102"/>
      <c r="O827" s="102"/>
      <c r="P827" s="102"/>
      <c r="Q827" s="102"/>
      <c r="R827" s="102"/>
      <c r="S827" s="102"/>
      <c r="T827" s="102"/>
      <c r="U827" s="102"/>
      <c r="V827" s="102"/>
    </row>
    <row r="828" spans="2:22" ht="15.75" customHeight="1">
      <c r="B828" s="101"/>
      <c r="D828" s="111"/>
      <c r="E828" s="111"/>
      <c r="F828" s="153"/>
      <c r="G828" s="102"/>
      <c r="H828" s="101"/>
      <c r="I828" s="102"/>
      <c r="J828" s="102"/>
      <c r="K828" s="102"/>
      <c r="L828" s="101"/>
      <c r="M828" s="101"/>
      <c r="N828" s="102"/>
      <c r="O828" s="102"/>
      <c r="P828" s="102"/>
      <c r="Q828" s="102"/>
      <c r="R828" s="102"/>
      <c r="S828" s="102"/>
      <c r="T828" s="102"/>
      <c r="U828" s="102"/>
      <c r="V828" s="102"/>
    </row>
    <row r="829" spans="2:22" ht="15.75" customHeight="1">
      <c r="B829" s="101"/>
      <c r="D829" s="111"/>
      <c r="E829" s="111"/>
      <c r="F829" s="153"/>
      <c r="G829" s="102"/>
      <c r="H829" s="101"/>
      <c r="I829" s="102"/>
      <c r="J829" s="102"/>
      <c r="K829" s="102"/>
      <c r="L829" s="101"/>
      <c r="M829" s="101"/>
      <c r="N829" s="102"/>
      <c r="O829" s="102"/>
      <c r="P829" s="102"/>
      <c r="Q829" s="102"/>
      <c r="R829" s="102"/>
      <c r="S829" s="102"/>
      <c r="T829" s="102"/>
      <c r="U829" s="102"/>
      <c r="V829" s="102"/>
    </row>
    <row r="830" spans="2:22" ht="15.75" customHeight="1">
      <c r="B830" s="101"/>
      <c r="D830" s="111"/>
      <c r="E830" s="111"/>
      <c r="F830" s="153"/>
      <c r="G830" s="102"/>
      <c r="H830" s="101"/>
      <c r="I830" s="102"/>
      <c r="J830" s="102"/>
      <c r="K830" s="102"/>
      <c r="L830" s="101"/>
      <c r="M830" s="101"/>
      <c r="N830" s="102"/>
      <c r="O830" s="102"/>
      <c r="P830" s="102"/>
      <c r="Q830" s="102"/>
      <c r="R830" s="102"/>
      <c r="S830" s="102"/>
      <c r="T830" s="102"/>
      <c r="U830" s="102"/>
      <c r="V830" s="102"/>
    </row>
    <row r="831" spans="2:22" ht="15.75" customHeight="1">
      <c r="B831" s="101"/>
      <c r="D831" s="111"/>
      <c r="E831" s="111"/>
      <c r="F831" s="153"/>
      <c r="G831" s="102"/>
      <c r="H831" s="101"/>
      <c r="I831" s="102"/>
      <c r="J831" s="102"/>
      <c r="K831" s="102"/>
      <c r="L831" s="101"/>
      <c r="M831" s="101"/>
      <c r="N831" s="102"/>
      <c r="O831" s="102"/>
      <c r="P831" s="102"/>
      <c r="Q831" s="102"/>
      <c r="R831" s="102"/>
      <c r="S831" s="102"/>
      <c r="T831" s="102"/>
      <c r="U831" s="102"/>
      <c r="V831" s="102"/>
    </row>
    <row r="832" spans="2:22" ht="15.75" customHeight="1">
      <c r="B832" s="101"/>
      <c r="D832" s="111"/>
      <c r="E832" s="111"/>
      <c r="F832" s="153"/>
      <c r="G832" s="102"/>
      <c r="H832" s="101"/>
      <c r="I832" s="102"/>
      <c r="J832" s="102"/>
      <c r="K832" s="102"/>
      <c r="L832" s="101"/>
      <c r="M832" s="101"/>
      <c r="N832" s="102"/>
      <c r="O832" s="102"/>
      <c r="P832" s="102"/>
      <c r="Q832" s="102"/>
      <c r="R832" s="102"/>
      <c r="S832" s="102"/>
      <c r="T832" s="102"/>
      <c r="U832" s="102"/>
      <c r="V832" s="102"/>
    </row>
    <row r="833" spans="2:22" ht="15.75" customHeight="1">
      <c r="B833" s="101"/>
      <c r="D833" s="111"/>
      <c r="E833" s="111"/>
      <c r="F833" s="153"/>
      <c r="G833" s="102"/>
      <c r="H833" s="101"/>
      <c r="I833" s="102"/>
      <c r="J833" s="102"/>
      <c r="K833" s="102"/>
      <c r="L833" s="101"/>
      <c r="M833" s="101"/>
      <c r="N833" s="102"/>
      <c r="O833" s="102"/>
      <c r="P833" s="102"/>
      <c r="Q833" s="102"/>
      <c r="R833" s="102"/>
      <c r="S833" s="102"/>
      <c r="T833" s="102"/>
      <c r="U833" s="102"/>
      <c r="V833" s="102"/>
    </row>
    <row r="834" spans="2:22" ht="15.75" customHeight="1">
      <c r="B834" s="101"/>
      <c r="D834" s="111"/>
      <c r="E834" s="111"/>
      <c r="F834" s="153"/>
      <c r="G834" s="102"/>
      <c r="H834" s="101"/>
      <c r="I834" s="102"/>
      <c r="J834" s="102"/>
      <c r="K834" s="102"/>
      <c r="L834" s="101"/>
      <c r="M834" s="101"/>
      <c r="N834" s="102"/>
      <c r="O834" s="102"/>
      <c r="P834" s="102"/>
      <c r="Q834" s="102"/>
      <c r="R834" s="102"/>
      <c r="S834" s="102"/>
      <c r="T834" s="102"/>
      <c r="U834" s="102"/>
      <c r="V834" s="102"/>
    </row>
    <row r="835" spans="2:22" ht="15.75" customHeight="1">
      <c r="B835" s="101"/>
      <c r="D835" s="111"/>
      <c r="E835" s="111"/>
      <c r="F835" s="153"/>
      <c r="G835" s="102"/>
      <c r="H835" s="101"/>
      <c r="I835" s="102"/>
      <c r="J835" s="102"/>
      <c r="K835" s="102"/>
      <c r="L835" s="101"/>
      <c r="M835" s="101"/>
      <c r="N835" s="102"/>
      <c r="O835" s="102"/>
      <c r="P835" s="102"/>
      <c r="Q835" s="102"/>
      <c r="R835" s="102"/>
      <c r="S835" s="102"/>
      <c r="T835" s="102"/>
      <c r="U835" s="102"/>
      <c r="V835" s="102"/>
    </row>
    <row r="836" spans="2:22" ht="15.75" customHeight="1">
      <c r="B836" s="101"/>
      <c r="D836" s="111"/>
      <c r="E836" s="111"/>
      <c r="F836" s="153"/>
      <c r="G836" s="102"/>
      <c r="H836" s="101"/>
      <c r="I836" s="102"/>
      <c r="J836" s="102"/>
      <c r="K836" s="102"/>
      <c r="L836" s="101"/>
      <c r="M836" s="101"/>
      <c r="N836" s="102"/>
      <c r="O836" s="102"/>
      <c r="P836" s="102"/>
      <c r="Q836" s="102"/>
      <c r="R836" s="102"/>
      <c r="S836" s="102"/>
      <c r="T836" s="102"/>
      <c r="U836" s="102"/>
      <c r="V836" s="102"/>
    </row>
    <row r="837" spans="2:22" ht="15.75" customHeight="1">
      <c r="B837" s="101"/>
      <c r="D837" s="111"/>
      <c r="E837" s="111"/>
      <c r="F837" s="153"/>
      <c r="G837" s="102"/>
      <c r="H837" s="101"/>
      <c r="I837" s="102"/>
      <c r="J837" s="102"/>
      <c r="K837" s="102"/>
      <c r="L837" s="101"/>
      <c r="M837" s="101"/>
      <c r="N837" s="102"/>
      <c r="O837" s="102"/>
      <c r="P837" s="102"/>
      <c r="Q837" s="102"/>
      <c r="R837" s="102"/>
      <c r="S837" s="102"/>
      <c r="T837" s="102"/>
      <c r="U837" s="102"/>
      <c r="V837" s="102"/>
    </row>
    <row r="838" spans="2:22" ht="15.75" customHeight="1">
      <c r="B838" s="101"/>
      <c r="D838" s="111"/>
      <c r="E838" s="111"/>
      <c r="F838" s="153"/>
      <c r="G838" s="102"/>
      <c r="H838" s="101"/>
      <c r="I838" s="102"/>
      <c r="J838" s="102"/>
      <c r="K838" s="102"/>
      <c r="L838" s="101"/>
      <c r="M838" s="101"/>
      <c r="N838" s="102"/>
      <c r="O838" s="102"/>
      <c r="P838" s="102"/>
      <c r="Q838" s="102"/>
      <c r="R838" s="102"/>
      <c r="S838" s="102"/>
      <c r="T838" s="102"/>
      <c r="U838" s="102"/>
      <c r="V838" s="102"/>
    </row>
    <row r="839" spans="2:22" ht="15.75" customHeight="1">
      <c r="B839" s="101"/>
      <c r="D839" s="111"/>
      <c r="E839" s="111"/>
      <c r="F839" s="153"/>
      <c r="G839" s="102"/>
      <c r="H839" s="101"/>
      <c r="I839" s="102"/>
      <c r="J839" s="102"/>
      <c r="K839" s="102"/>
      <c r="L839" s="101"/>
      <c r="M839" s="101"/>
      <c r="N839" s="102"/>
      <c r="O839" s="102"/>
      <c r="P839" s="102"/>
      <c r="Q839" s="102"/>
      <c r="R839" s="102"/>
      <c r="S839" s="102"/>
      <c r="T839" s="102"/>
      <c r="U839" s="102"/>
      <c r="V839" s="102"/>
    </row>
    <row r="840" spans="2:22" ht="15.75" customHeight="1">
      <c r="B840" s="101"/>
      <c r="D840" s="111"/>
      <c r="E840" s="111"/>
      <c r="F840" s="153"/>
      <c r="G840" s="102"/>
      <c r="H840" s="101"/>
      <c r="I840" s="102"/>
      <c r="J840" s="102"/>
      <c r="K840" s="102"/>
      <c r="L840" s="101"/>
      <c r="M840" s="101"/>
      <c r="N840" s="102"/>
      <c r="O840" s="102"/>
      <c r="P840" s="102"/>
      <c r="Q840" s="102"/>
      <c r="R840" s="102"/>
      <c r="S840" s="102"/>
      <c r="T840" s="102"/>
      <c r="U840" s="102"/>
      <c r="V840" s="102"/>
    </row>
    <row r="841" spans="2:22" ht="15.75" customHeight="1">
      <c r="B841" s="101"/>
      <c r="D841" s="111"/>
      <c r="E841" s="111"/>
      <c r="F841" s="153"/>
      <c r="G841" s="102"/>
      <c r="H841" s="101"/>
      <c r="I841" s="102"/>
      <c r="J841" s="102"/>
      <c r="K841" s="102"/>
      <c r="L841" s="101"/>
      <c r="M841" s="101"/>
      <c r="N841" s="102"/>
      <c r="O841" s="102"/>
      <c r="P841" s="102"/>
      <c r="Q841" s="102"/>
      <c r="R841" s="102"/>
      <c r="S841" s="102"/>
      <c r="T841" s="102"/>
      <c r="U841" s="102"/>
      <c r="V841" s="102"/>
    </row>
    <row r="842" spans="2:22" ht="15.75" customHeight="1">
      <c r="B842" s="101"/>
      <c r="D842" s="111"/>
      <c r="E842" s="111"/>
      <c r="F842" s="153"/>
      <c r="G842" s="102"/>
      <c r="H842" s="101"/>
      <c r="I842" s="102"/>
      <c r="J842" s="102"/>
      <c r="K842" s="102"/>
      <c r="L842" s="101"/>
      <c r="M842" s="101"/>
      <c r="N842" s="102"/>
      <c r="O842" s="102"/>
      <c r="P842" s="102"/>
      <c r="Q842" s="102"/>
      <c r="R842" s="102"/>
      <c r="S842" s="102"/>
      <c r="T842" s="102"/>
      <c r="U842" s="102"/>
      <c r="V842" s="102"/>
    </row>
    <row r="843" spans="2:22" ht="15.75" customHeight="1">
      <c r="B843" s="101"/>
      <c r="D843" s="111"/>
      <c r="E843" s="111"/>
      <c r="F843" s="153"/>
      <c r="G843" s="102"/>
      <c r="H843" s="101"/>
      <c r="I843" s="102"/>
      <c r="J843" s="102"/>
      <c r="K843" s="102"/>
      <c r="L843" s="101"/>
      <c r="M843" s="101"/>
      <c r="N843" s="102"/>
      <c r="O843" s="102"/>
      <c r="P843" s="102"/>
      <c r="Q843" s="102"/>
      <c r="R843" s="102"/>
      <c r="S843" s="102"/>
      <c r="T843" s="102"/>
      <c r="U843" s="102"/>
      <c r="V843" s="102"/>
    </row>
    <row r="844" spans="2:22" ht="15.75" customHeight="1">
      <c r="B844" s="101"/>
      <c r="D844" s="111"/>
      <c r="E844" s="111"/>
      <c r="F844" s="153"/>
      <c r="G844" s="102"/>
      <c r="H844" s="101"/>
      <c r="I844" s="102"/>
      <c r="J844" s="102"/>
      <c r="K844" s="102"/>
      <c r="L844" s="101"/>
      <c r="M844" s="101"/>
      <c r="N844" s="102"/>
      <c r="O844" s="102"/>
      <c r="P844" s="102"/>
      <c r="Q844" s="102"/>
      <c r="R844" s="102"/>
      <c r="S844" s="102"/>
      <c r="T844" s="102"/>
      <c r="U844" s="102"/>
      <c r="V844" s="102"/>
    </row>
    <row r="845" spans="2:22" ht="15.75" customHeight="1">
      <c r="B845" s="101"/>
      <c r="D845" s="111"/>
      <c r="E845" s="111"/>
      <c r="F845" s="153"/>
      <c r="G845" s="102"/>
      <c r="H845" s="101"/>
      <c r="I845" s="102"/>
      <c r="J845" s="102"/>
      <c r="K845" s="102"/>
      <c r="L845" s="101"/>
      <c r="M845" s="101"/>
      <c r="N845" s="102"/>
      <c r="O845" s="102"/>
      <c r="P845" s="102"/>
      <c r="Q845" s="102"/>
      <c r="R845" s="102"/>
      <c r="S845" s="102"/>
      <c r="T845" s="102"/>
      <c r="U845" s="102"/>
      <c r="V845" s="102"/>
    </row>
    <row r="846" spans="2:22" ht="15.75" customHeight="1">
      <c r="B846" s="101"/>
      <c r="D846" s="111"/>
      <c r="E846" s="111"/>
      <c r="F846" s="153"/>
      <c r="G846" s="102"/>
      <c r="H846" s="101"/>
      <c r="I846" s="102"/>
      <c r="J846" s="102"/>
      <c r="K846" s="102"/>
      <c r="L846" s="101"/>
      <c r="M846" s="101"/>
      <c r="N846" s="102"/>
      <c r="O846" s="102"/>
      <c r="P846" s="102"/>
      <c r="Q846" s="102"/>
      <c r="R846" s="102"/>
      <c r="S846" s="102"/>
      <c r="T846" s="102"/>
      <c r="U846" s="102"/>
      <c r="V846" s="102"/>
    </row>
    <row r="847" spans="2:22" ht="15.75" customHeight="1">
      <c r="B847" s="101"/>
      <c r="D847" s="111"/>
      <c r="E847" s="111"/>
      <c r="F847" s="153"/>
      <c r="G847" s="102"/>
      <c r="H847" s="101"/>
      <c r="I847" s="102"/>
      <c r="J847" s="102"/>
      <c r="K847" s="102"/>
      <c r="L847" s="101"/>
      <c r="M847" s="101"/>
      <c r="N847" s="102"/>
      <c r="O847" s="102"/>
      <c r="P847" s="102"/>
      <c r="Q847" s="102"/>
      <c r="R847" s="102"/>
      <c r="S847" s="102"/>
      <c r="T847" s="102"/>
      <c r="U847" s="102"/>
      <c r="V847" s="102"/>
    </row>
    <row r="848" spans="2:22" ht="15.75" customHeight="1">
      <c r="B848" s="101"/>
      <c r="D848" s="111"/>
      <c r="E848" s="111"/>
      <c r="F848" s="153"/>
      <c r="G848" s="102"/>
      <c r="H848" s="101"/>
      <c r="I848" s="102"/>
      <c r="J848" s="102"/>
      <c r="K848" s="102"/>
      <c r="L848" s="101"/>
      <c r="M848" s="101"/>
      <c r="N848" s="102"/>
      <c r="O848" s="102"/>
      <c r="P848" s="102"/>
      <c r="Q848" s="102"/>
      <c r="R848" s="102"/>
      <c r="S848" s="102"/>
      <c r="T848" s="102"/>
      <c r="U848" s="102"/>
      <c r="V848" s="102"/>
    </row>
    <row r="849" spans="2:22" ht="15.75" customHeight="1">
      <c r="B849" s="101"/>
      <c r="D849" s="111"/>
      <c r="E849" s="111"/>
      <c r="F849" s="153"/>
      <c r="G849" s="102"/>
      <c r="H849" s="101"/>
      <c r="I849" s="102"/>
      <c r="J849" s="102"/>
      <c r="K849" s="102"/>
      <c r="L849" s="101"/>
      <c r="M849" s="101"/>
      <c r="N849" s="102"/>
      <c r="O849" s="102"/>
      <c r="P849" s="102"/>
      <c r="Q849" s="102"/>
      <c r="R849" s="102"/>
      <c r="S849" s="102"/>
      <c r="T849" s="102"/>
      <c r="U849" s="102"/>
      <c r="V849" s="102"/>
    </row>
    <row r="850" spans="2:22" ht="15.75" customHeight="1">
      <c r="B850" s="101"/>
      <c r="D850" s="111"/>
      <c r="E850" s="111"/>
      <c r="F850" s="153"/>
      <c r="G850" s="102"/>
      <c r="H850" s="101"/>
      <c r="I850" s="102"/>
      <c r="J850" s="102"/>
      <c r="K850" s="102"/>
      <c r="L850" s="101"/>
      <c r="M850" s="101"/>
      <c r="N850" s="102"/>
      <c r="O850" s="102"/>
      <c r="P850" s="102"/>
      <c r="Q850" s="102"/>
      <c r="R850" s="102"/>
      <c r="S850" s="102"/>
      <c r="T850" s="102"/>
      <c r="U850" s="102"/>
      <c r="V850" s="102"/>
    </row>
    <row r="851" spans="2:22" ht="15.75" customHeight="1">
      <c r="B851" s="101"/>
      <c r="D851" s="111"/>
      <c r="E851" s="111"/>
      <c r="F851" s="153"/>
      <c r="G851" s="102"/>
      <c r="H851" s="101"/>
      <c r="I851" s="102"/>
      <c r="J851" s="102"/>
      <c r="K851" s="102"/>
      <c r="L851" s="101"/>
      <c r="M851" s="101"/>
      <c r="N851" s="102"/>
      <c r="O851" s="102"/>
      <c r="P851" s="102"/>
      <c r="Q851" s="102"/>
      <c r="R851" s="102"/>
      <c r="S851" s="102"/>
      <c r="T851" s="102"/>
      <c r="U851" s="102"/>
      <c r="V851" s="102"/>
    </row>
    <row r="852" spans="2:22" ht="15.75" customHeight="1">
      <c r="B852" s="101"/>
      <c r="D852" s="111"/>
      <c r="E852" s="111"/>
      <c r="F852" s="153"/>
      <c r="G852" s="102"/>
      <c r="H852" s="101"/>
      <c r="I852" s="102"/>
      <c r="J852" s="102"/>
      <c r="K852" s="102"/>
      <c r="L852" s="101"/>
      <c r="M852" s="101"/>
      <c r="N852" s="102"/>
      <c r="O852" s="102"/>
      <c r="P852" s="102"/>
      <c r="Q852" s="102"/>
      <c r="R852" s="102"/>
      <c r="S852" s="102"/>
      <c r="T852" s="102"/>
      <c r="U852" s="102"/>
      <c r="V852" s="102"/>
    </row>
    <row r="853" spans="2:22" ht="15.75" customHeight="1">
      <c r="B853" s="101"/>
      <c r="D853" s="111"/>
      <c r="E853" s="111"/>
      <c r="F853" s="153"/>
      <c r="G853" s="102"/>
      <c r="H853" s="101"/>
      <c r="I853" s="102"/>
      <c r="J853" s="102"/>
      <c r="K853" s="102"/>
      <c r="L853" s="101"/>
      <c r="M853" s="101"/>
      <c r="N853" s="102"/>
      <c r="O853" s="102"/>
      <c r="P853" s="102"/>
      <c r="Q853" s="102"/>
      <c r="R853" s="102"/>
      <c r="S853" s="102"/>
      <c r="T853" s="102"/>
      <c r="U853" s="102"/>
      <c r="V853" s="102"/>
    </row>
    <row r="854" spans="2:22" ht="15.75" customHeight="1">
      <c r="B854" s="101"/>
      <c r="D854" s="111"/>
      <c r="E854" s="111"/>
      <c r="F854" s="153"/>
      <c r="G854" s="102"/>
      <c r="H854" s="101"/>
      <c r="I854" s="102"/>
      <c r="J854" s="102"/>
      <c r="K854" s="102"/>
      <c r="L854" s="101"/>
      <c r="M854" s="101"/>
      <c r="N854" s="102"/>
      <c r="O854" s="102"/>
      <c r="P854" s="102"/>
      <c r="Q854" s="102"/>
      <c r="R854" s="102"/>
      <c r="S854" s="102"/>
      <c r="T854" s="102"/>
      <c r="U854" s="102"/>
      <c r="V854" s="102"/>
    </row>
    <row r="855" spans="2:22" ht="15.75" customHeight="1">
      <c r="B855" s="101"/>
      <c r="D855" s="111"/>
      <c r="E855" s="111"/>
      <c r="F855" s="153"/>
      <c r="G855" s="102"/>
      <c r="H855" s="101"/>
      <c r="I855" s="102"/>
      <c r="J855" s="102"/>
      <c r="K855" s="102"/>
      <c r="L855" s="101"/>
      <c r="M855" s="101"/>
      <c r="N855" s="102"/>
      <c r="O855" s="102"/>
      <c r="P855" s="102"/>
      <c r="Q855" s="102"/>
      <c r="R855" s="102"/>
      <c r="S855" s="102"/>
      <c r="T855" s="102"/>
      <c r="U855" s="102"/>
      <c r="V855" s="102"/>
    </row>
    <row r="856" spans="2:22" ht="15.75" customHeight="1">
      <c r="B856" s="101"/>
      <c r="D856" s="111"/>
      <c r="E856" s="111"/>
      <c r="F856" s="153"/>
      <c r="G856" s="102"/>
      <c r="H856" s="101"/>
      <c r="I856" s="102"/>
      <c r="J856" s="102"/>
      <c r="K856" s="102"/>
      <c r="L856" s="101"/>
      <c r="M856" s="101"/>
      <c r="N856" s="102"/>
      <c r="O856" s="102"/>
      <c r="P856" s="102"/>
      <c r="Q856" s="102"/>
      <c r="R856" s="102"/>
      <c r="S856" s="102"/>
      <c r="T856" s="102"/>
      <c r="U856" s="102"/>
      <c r="V856" s="102"/>
    </row>
    <row r="857" spans="2:22" ht="15.75" customHeight="1">
      <c r="B857" s="101"/>
      <c r="D857" s="111"/>
      <c r="E857" s="111"/>
      <c r="F857" s="153"/>
      <c r="G857" s="102"/>
      <c r="H857" s="101"/>
      <c r="I857" s="102"/>
      <c r="J857" s="102"/>
      <c r="K857" s="102"/>
      <c r="L857" s="101"/>
      <c r="M857" s="101"/>
      <c r="N857" s="102"/>
      <c r="O857" s="102"/>
      <c r="P857" s="102"/>
      <c r="Q857" s="102"/>
      <c r="R857" s="102"/>
      <c r="S857" s="102"/>
      <c r="T857" s="102"/>
      <c r="U857" s="102"/>
      <c r="V857" s="102"/>
    </row>
    <row r="858" spans="2:22" ht="15.75" customHeight="1">
      <c r="B858" s="101"/>
      <c r="D858" s="111"/>
      <c r="E858" s="111"/>
      <c r="F858" s="153"/>
      <c r="G858" s="102"/>
      <c r="H858" s="101"/>
      <c r="I858" s="102"/>
      <c r="J858" s="102"/>
      <c r="K858" s="102"/>
      <c r="L858" s="101"/>
      <c r="M858" s="101"/>
      <c r="N858" s="102"/>
      <c r="O858" s="102"/>
      <c r="P858" s="102"/>
      <c r="Q858" s="102"/>
      <c r="R858" s="102"/>
      <c r="S858" s="102"/>
      <c r="T858" s="102"/>
      <c r="U858" s="102"/>
      <c r="V858" s="102"/>
    </row>
    <row r="859" spans="2:22" ht="15.75" customHeight="1">
      <c r="B859" s="101"/>
      <c r="D859" s="111"/>
      <c r="E859" s="111"/>
      <c r="F859" s="153"/>
      <c r="G859" s="102"/>
      <c r="H859" s="101"/>
      <c r="I859" s="102"/>
      <c r="J859" s="102"/>
      <c r="K859" s="102"/>
      <c r="L859" s="101"/>
      <c r="M859" s="101"/>
      <c r="N859" s="102"/>
      <c r="O859" s="102"/>
      <c r="P859" s="102"/>
      <c r="Q859" s="102"/>
      <c r="R859" s="102"/>
      <c r="S859" s="102"/>
      <c r="T859" s="102"/>
      <c r="U859" s="102"/>
      <c r="V859" s="102"/>
    </row>
    <row r="860" spans="2:22" ht="15.75" customHeight="1">
      <c r="B860" s="101"/>
      <c r="D860" s="111"/>
      <c r="E860" s="111"/>
      <c r="F860" s="153"/>
      <c r="G860" s="102"/>
      <c r="H860" s="101"/>
      <c r="I860" s="102"/>
      <c r="J860" s="102"/>
      <c r="K860" s="102"/>
      <c r="L860" s="101"/>
      <c r="M860" s="101"/>
      <c r="N860" s="102"/>
      <c r="O860" s="102"/>
      <c r="P860" s="102"/>
      <c r="Q860" s="102"/>
      <c r="R860" s="102"/>
      <c r="S860" s="102"/>
      <c r="T860" s="102"/>
      <c r="U860" s="102"/>
      <c r="V860" s="102"/>
    </row>
    <row r="861" spans="2:22" ht="15.75" customHeight="1">
      <c r="B861" s="101"/>
      <c r="D861" s="111"/>
      <c r="E861" s="111"/>
      <c r="F861" s="153"/>
      <c r="G861" s="102"/>
      <c r="H861" s="101"/>
      <c r="I861" s="102"/>
      <c r="J861" s="102"/>
      <c r="K861" s="102"/>
      <c r="L861" s="101"/>
      <c r="M861" s="101"/>
      <c r="N861" s="102"/>
      <c r="O861" s="102"/>
      <c r="P861" s="102"/>
      <c r="Q861" s="102"/>
      <c r="R861" s="102"/>
      <c r="S861" s="102"/>
      <c r="T861" s="102"/>
      <c r="U861" s="102"/>
      <c r="V861" s="102"/>
    </row>
    <row r="862" spans="2:22" ht="15.75" customHeight="1">
      <c r="B862" s="101"/>
      <c r="D862" s="111"/>
      <c r="E862" s="111"/>
      <c r="F862" s="153"/>
      <c r="G862" s="102"/>
      <c r="H862" s="101"/>
      <c r="I862" s="102"/>
      <c r="J862" s="102"/>
      <c r="K862" s="102"/>
      <c r="L862" s="101"/>
      <c r="M862" s="101"/>
      <c r="N862" s="102"/>
      <c r="O862" s="102"/>
      <c r="P862" s="102"/>
      <c r="Q862" s="102"/>
      <c r="R862" s="102"/>
      <c r="S862" s="102"/>
      <c r="T862" s="102"/>
      <c r="U862" s="102"/>
      <c r="V862" s="102"/>
    </row>
    <row r="863" spans="2:22" ht="15.75" customHeight="1">
      <c r="B863" s="101"/>
      <c r="D863" s="111"/>
      <c r="E863" s="111"/>
      <c r="F863" s="153"/>
      <c r="G863" s="102"/>
      <c r="H863" s="101"/>
      <c r="I863" s="102"/>
      <c r="J863" s="102"/>
      <c r="K863" s="102"/>
      <c r="L863" s="101"/>
      <c r="M863" s="101"/>
      <c r="N863" s="102"/>
      <c r="O863" s="102"/>
      <c r="P863" s="102"/>
      <c r="Q863" s="102"/>
      <c r="R863" s="102"/>
      <c r="S863" s="102"/>
      <c r="T863" s="102"/>
      <c r="U863" s="102"/>
      <c r="V863" s="102"/>
    </row>
    <row r="864" spans="2:22" ht="15.75" customHeight="1">
      <c r="B864" s="101"/>
      <c r="D864" s="111"/>
      <c r="E864" s="111"/>
      <c r="F864" s="153"/>
      <c r="G864" s="102"/>
      <c r="H864" s="101"/>
      <c r="I864" s="102"/>
      <c r="J864" s="102"/>
      <c r="K864" s="102"/>
      <c r="L864" s="101"/>
      <c r="M864" s="101"/>
      <c r="N864" s="102"/>
      <c r="O864" s="102"/>
      <c r="P864" s="102"/>
      <c r="Q864" s="102"/>
      <c r="R864" s="102"/>
      <c r="S864" s="102"/>
      <c r="T864" s="102"/>
      <c r="U864" s="102"/>
      <c r="V864" s="102"/>
    </row>
    <row r="865" spans="2:22" ht="15.75" customHeight="1">
      <c r="B865" s="101"/>
      <c r="D865" s="111"/>
      <c r="E865" s="111"/>
      <c r="F865" s="153"/>
      <c r="G865" s="102"/>
      <c r="H865" s="101"/>
      <c r="I865" s="102"/>
      <c r="J865" s="102"/>
      <c r="K865" s="102"/>
      <c r="L865" s="101"/>
      <c r="M865" s="101"/>
      <c r="N865" s="102"/>
      <c r="O865" s="102"/>
      <c r="P865" s="102"/>
      <c r="Q865" s="102"/>
      <c r="R865" s="102"/>
      <c r="S865" s="102"/>
      <c r="T865" s="102"/>
      <c r="U865" s="102"/>
      <c r="V865" s="102"/>
    </row>
    <row r="866" spans="2:22" ht="15.75" customHeight="1">
      <c r="B866" s="101"/>
      <c r="D866" s="111"/>
      <c r="E866" s="111"/>
      <c r="F866" s="153"/>
      <c r="G866" s="102"/>
      <c r="H866" s="101"/>
      <c r="I866" s="102"/>
      <c r="J866" s="102"/>
      <c r="K866" s="102"/>
      <c r="L866" s="101"/>
      <c r="M866" s="101"/>
      <c r="N866" s="102"/>
      <c r="O866" s="102"/>
      <c r="P866" s="102"/>
      <c r="Q866" s="102"/>
      <c r="R866" s="102"/>
      <c r="S866" s="102"/>
      <c r="T866" s="102"/>
      <c r="U866" s="102"/>
      <c r="V866" s="102"/>
    </row>
    <row r="867" spans="2:22" ht="15.75" customHeight="1">
      <c r="B867" s="101"/>
      <c r="D867" s="111"/>
      <c r="E867" s="111"/>
      <c r="F867" s="153"/>
      <c r="G867" s="102"/>
      <c r="H867" s="101"/>
      <c r="I867" s="102"/>
      <c r="J867" s="102"/>
      <c r="K867" s="102"/>
      <c r="L867" s="101"/>
      <c r="M867" s="101"/>
      <c r="N867" s="102"/>
      <c r="O867" s="102"/>
      <c r="P867" s="102"/>
      <c r="Q867" s="102"/>
      <c r="R867" s="102"/>
      <c r="S867" s="102"/>
      <c r="T867" s="102"/>
      <c r="U867" s="102"/>
      <c r="V867" s="102"/>
    </row>
    <row r="868" spans="2:22" ht="15.75" customHeight="1">
      <c r="B868" s="101"/>
      <c r="D868" s="111"/>
      <c r="E868" s="111"/>
      <c r="F868" s="153"/>
      <c r="G868" s="102"/>
      <c r="H868" s="101"/>
      <c r="I868" s="102"/>
      <c r="J868" s="102"/>
      <c r="K868" s="102"/>
      <c r="L868" s="101"/>
      <c r="M868" s="101"/>
      <c r="N868" s="102"/>
      <c r="O868" s="102"/>
      <c r="P868" s="102"/>
      <c r="Q868" s="102"/>
      <c r="R868" s="102"/>
      <c r="S868" s="102"/>
      <c r="T868" s="102"/>
      <c r="U868" s="102"/>
      <c r="V868" s="102"/>
    </row>
    <row r="869" spans="2:22" ht="15.75" customHeight="1">
      <c r="B869" s="101"/>
      <c r="D869" s="111"/>
      <c r="E869" s="111"/>
      <c r="F869" s="153"/>
      <c r="G869" s="102"/>
      <c r="H869" s="101"/>
      <c r="I869" s="102"/>
      <c r="J869" s="102"/>
      <c r="K869" s="102"/>
      <c r="L869" s="101"/>
      <c r="M869" s="101"/>
      <c r="N869" s="102"/>
      <c r="O869" s="102"/>
      <c r="P869" s="102"/>
      <c r="Q869" s="102"/>
      <c r="R869" s="102"/>
      <c r="S869" s="102"/>
      <c r="T869" s="102"/>
      <c r="U869" s="102"/>
      <c r="V869" s="102"/>
    </row>
    <row r="870" spans="2:22" ht="15.75" customHeight="1">
      <c r="B870" s="101"/>
      <c r="D870" s="111"/>
      <c r="E870" s="111"/>
      <c r="F870" s="153"/>
      <c r="G870" s="102"/>
      <c r="H870" s="101"/>
      <c r="I870" s="102"/>
      <c r="J870" s="102"/>
      <c r="K870" s="102"/>
      <c r="L870" s="101"/>
      <c r="M870" s="101"/>
      <c r="N870" s="102"/>
      <c r="O870" s="102"/>
      <c r="P870" s="102"/>
      <c r="Q870" s="102"/>
      <c r="R870" s="102"/>
      <c r="S870" s="102"/>
      <c r="T870" s="102"/>
      <c r="U870" s="102"/>
      <c r="V870" s="102"/>
    </row>
    <row r="871" spans="2:22" ht="15.75" customHeight="1">
      <c r="B871" s="101"/>
      <c r="D871" s="111"/>
      <c r="E871" s="111"/>
      <c r="F871" s="153"/>
      <c r="G871" s="102"/>
      <c r="H871" s="101"/>
      <c r="I871" s="102"/>
      <c r="J871" s="102"/>
      <c r="K871" s="102"/>
      <c r="L871" s="101"/>
      <c r="M871" s="101"/>
      <c r="N871" s="102"/>
      <c r="O871" s="102"/>
      <c r="P871" s="102"/>
      <c r="Q871" s="102"/>
      <c r="R871" s="102"/>
      <c r="S871" s="102"/>
      <c r="T871" s="102"/>
      <c r="U871" s="102"/>
      <c r="V871" s="102"/>
    </row>
    <row r="872" spans="2:22" ht="15.75" customHeight="1">
      <c r="B872" s="101"/>
      <c r="D872" s="111"/>
      <c r="E872" s="111"/>
      <c r="F872" s="153"/>
      <c r="G872" s="102"/>
      <c r="H872" s="101"/>
      <c r="I872" s="102"/>
      <c r="J872" s="102"/>
      <c r="K872" s="102"/>
      <c r="L872" s="101"/>
      <c r="M872" s="101"/>
      <c r="N872" s="102"/>
      <c r="O872" s="102"/>
      <c r="P872" s="102"/>
      <c r="Q872" s="102"/>
      <c r="R872" s="102"/>
      <c r="S872" s="102"/>
      <c r="T872" s="102"/>
      <c r="U872" s="102"/>
      <c r="V872" s="102"/>
    </row>
    <row r="873" spans="2:22" ht="15.75" customHeight="1">
      <c r="B873" s="101"/>
      <c r="D873" s="111"/>
      <c r="E873" s="111"/>
      <c r="F873" s="153"/>
      <c r="G873" s="102"/>
      <c r="H873" s="101"/>
      <c r="I873" s="102"/>
      <c r="J873" s="102"/>
      <c r="K873" s="102"/>
      <c r="L873" s="101"/>
      <c r="M873" s="101"/>
      <c r="N873" s="102"/>
      <c r="O873" s="102"/>
      <c r="P873" s="102"/>
      <c r="Q873" s="102"/>
      <c r="R873" s="102"/>
      <c r="S873" s="102"/>
      <c r="T873" s="102"/>
      <c r="U873" s="102"/>
      <c r="V873" s="102"/>
    </row>
    <row r="874" spans="2:22" ht="15.75" customHeight="1">
      <c r="B874" s="101"/>
      <c r="D874" s="111"/>
      <c r="E874" s="111"/>
      <c r="F874" s="153"/>
      <c r="G874" s="102"/>
      <c r="H874" s="101"/>
      <c r="I874" s="102"/>
      <c r="J874" s="102"/>
      <c r="K874" s="102"/>
      <c r="L874" s="101"/>
      <c r="M874" s="101"/>
      <c r="N874" s="102"/>
      <c r="O874" s="102"/>
      <c r="P874" s="102"/>
      <c r="Q874" s="102"/>
      <c r="R874" s="102"/>
      <c r="S874" s="102"/>
      <c r="T874" s="102"/>
      <c r="U874" s="102"/>
      <c r="V874" s="102"/>
    </row>
    <row r="875" spans="2:22" ht="15.75" customHeight="1">
      <c r="B875" s="101"/>
      <c r="D875" s="111"/>
      <c r="E875" s="111"/>
      <c r="F875" s="153"/>
      <c r="G875" s="102"/>
      <c r="H875" s="101"/>
      <c r="I875" s="102"/>
      <c r="J875" s="102"/>
      <c r="K875" s="102"/>
      <c r="L875" s="101"/>
      <c r="M875" s="101"/>
      <c r="N875" s="102"/>
      <c r="O875" s="102"/>
      <c r="P875" s="102"/>
      <c r="Q875" s="102"/>
      <c r="R875" s="102"/>
      <c r="S875" s="102"/>
      <c r="T875" s="102"/>
      <c r="U875" s="102"/>
      <c r="V875" s="102"/>
    </row>
    <row r="876" spans="2:22" ht="15.75" customHeight="1">
      <c r="B876" s="101"/>
      <c r="D876" s="111"/>
      <c r="E876" s="111"/>
      <c r="F876" s="153"/>
      <c r="G876" s="102"/>
      <c r="H876" s="101"/>
      <c r="I876" s="102"/>
      <c r="J876" s="102"/>
      <c r="K876" s="102"/>
      <c r="L876" s="101"/>
      <c r="M876" s="101"/>
      <c r="N876" s="102"/>
      <c r="O876" s="102"/>
      <c r="P876" s="102"/>
      <c r="Q876" s="102"/>
      <c r="R876" s="102"/>
      <c r="S876" s="102"/>
      <c r="T876" s="102"/>
      <c r="U876" s="102"/>
      <c r="V876" s="102"/>
    </row>
    <row r="877" spans="2:22" ht="15.75" customHeight="1">
      <c r="B877" s="101"/>
      <c r="D877" s="111"/>
      <c r="E877" s="111"/>
      <c r="F877" s="153"/>
      <c r="G877" s="102"/>
      <c r="H877" s="101"/>
      <c r="I877" s="102"/>
      <c r="J877" s="102"/>
      <c r="K877" s="102"/>
      <c r="L877" s="101"/>
      <c r="M877" s="101"/>
      <c r="N877" s="102"/>
      <c r="O877" s="102"/>
      <c r="P877" s="102"/>
      <c r="Q877" s="102"/>
      <c r="R877" s="102"/>
      <c r="S877" s="102"/>
      <c r="T877" s="102"/>
      <c r="U877" s="102"/>
      <c r="V877" s="102"/>
    </row>
    <row r="878" spans="2:22" ht="15.75" customHeight="1">
      <c r="B878" s="101"/>
      <c r="D878" s="111"/>
      <c r="E878" s="111"/>
      <c r="F878" s="153"/>
      <c r="G878" s="102"/>
      <c r="H878" s="101"/>
      <c r="I878" s="102"/>
      <c r="J878" s="102"/>
      <c r="K878" s="102"/>
      <c r="L878" s="101"/>
      <c r="M878" s="101"/>
      <c r="N878" s="102"/>
      <c r="O878" s="102"/>
      <c r="P878" s="102"/>
      <c r="Q878" s="102"/>
      <c r="R878" s="102"/>
      <c r="S878" s="102"/>
      <c r="T878" s="102"/>
      <c r="U878" s="102"/>
      <c r="V878" s="102"/>
    </row>
    <row r="879" spans="2:22" ht="15.75" customHeight="1">
      <c r="B879" s="101"/>
      <c r="D879" s="111"/>
      <c r="E879" s="111"/>
      <c r="F879" s="153"/>
      <c r="G879" s="102"/>
      <c r="H879" s="101"/>
      <c r="I879" s="102"/>
      <c r="J879" s="102"/>
      <c r="K879" s="102"/>
      <c r="L879" s="101"/>
      <c r="M879" s="101"/>
      <c r="N879" s="102"/>
      <c r="O879" s="102"/>
      <c r="P879" s="102"/>
      <c r="Q879" s="102"/>
      <c r="R879" s="102"/>
      <c r="S879" s="102"/>
      <c r="T879" s="102"/>
      <c r="U879" s="102"/>
      <c r="V879" s="102"/>
    </row>
    <row r="880" spans="2:22" ht="15.75" customHeight="1">
      <c r="B880" s="101"/>
      <c r="D880" s="111"/>
      <c r="E880" s="111"/>
      <c r="F880" s="153"/>
      <c r="G880" s="102"/>
      <c r="H880" s="101"/>
      <c r="I880" s="102"/>
      <c r="J880" s="102"/>
      <c r="K880" s="102"/>
      <c r="L880" s="101"/>
      <c r="M880" s="101"/>
      <c r="N880" s="102"/>
      <c r="O880" s="102"/>
      <c r="P880" s="102"/>
      <c r="Q880" s="102"/>
      <c r="R880" s="102"/>
      <c r="S880" s="102"/>
      <c r="T880" s="102"/>
      <c r="U880" s="102"/>
      <c r="V880" s="102"/>
    </row>
    <row r="881" spans="2:22" ht="15.75" customHeight="1">
      <c r="B881" s="101"/>
      <c r="D881" s="111"/>
      <c r="E881" s="111"/>
      <c r="F881" s="153"/>
      <c r="G881" s="102"/>
      <c r="H881" s="101"/>
      <c r="I881" s="102"/>
      <c r="J881" s="102"/>
      <c r="K881" s="102"/>
      <c r="L881" s="101"/>
      <c r="M881" s="101"/>
      <c r="N881" s="102"/>
      <c r="O881" s="102"/>
      <c r="P881" s="102"/>
      <c r="Q881" s="102"/>
      <c r="R881" s="102"/>
      <c r="S881" s="102"/>
      <c r="T881" s="102"/>
      <c r="U881" s="102"/>
      <c r="V881" s="102"/>
    </row>
    <row r="882" spans="2:22" ht="15.75" customHeight="1">
      <c r="B882" s="101"/>
      <c r="D882" s="111"/>
      <c r="E882" s="111"/>
      <c r="F882" s="153"/>
      <c r="G882" s="102"/>
      <c r="H882" s="101"/>
      <c r="I882" s="102"/>
      <c r="J882" s="102"/>
      <c r="K882" s="102"/>
      <c r="L882" s="101"/>
      <c r="M882" s="101"/>
      <c r="N882" s="102"/>
      <c r="O882" s="102"/>
      <c r="P882" s="102"/>
      <c r="Q882" s="102"/>
      <c r="R882" s="102"/>
      <c r="S882" s="102"/>
      <c r="T882" s="102"/>
      <c r="U882" s="102"/>
      <c r="V882" s="102"/>
    </row>
    <row r="883" spans="2:22" ht="15.75" customHeight="1">
      <c r="B883" s="101"/>
      <c r="D883" s="111"/>
      <c r="E883" s="111"/>
      <c r="F883" s="153"/>
      <c r="G883" s="102"/>
      <c r="H883" s="101"/>
      <c r="I883" s="102"/>
      <c r="J883" s="102"/>
      <c r="K883" s="102"/>
      <c r="L883" s="101"/>
      <c r="M883" s="101"/>
      <c r="N883" s="102"/>
      <c r="O883" s="102"/>
      <c r="P883" s="102"/>
      <c r="Q883" s="102"/>
      <c r="R883" s="102"/>
      <c r="S883" s="102"/>
      <c r="T883" s="102"/>
      <c r="U883" s="102"/>
      <c r="V883" s="102"/>
    </row>
    <row r="884" spans="2:22" ht="15.75" customHeight="1">
      <c r="B884" s="101"/>
      <c r="D884" s="111"/>
      <c r="E884" s="111"/>
      <c r="F884" s="153"/>
      <c r="G884" s="102"/>
      <c r="H884" s="101"/>
      <c r="I884" s="102"/>
      <c r="J884" s="102"/>
      <c r="K884" s="102"/>
      <c r="L884" s="101"/>
      <c r="M884" s="101"/>
      <c r="N884" s="102"/>
      <c r="O884" s="102"/>
      <c r="P884" s="102"/>
      <c r="Q884" s="102"/>
      <c r="R884" s="102"/>
      <c r="S884" s="102"/>
      <c r="T884" s="102"/>
      <c r="U884" s="102"/>
      <c r="V884" s="102"/>
    </row>
    <row r="885" spans="2:22" ht="15.75" customHeight="1">
      <c r="B885" s="101"/>
      <c r="D885" s="111"/>
      <c r="E885" s="111"/>
      <c r="F885" s="153"/>
      <c r="G885" s="102"/>
      <c r="H885" s="101"/>
      <c r="I885" s="102"/>
      <c r="J885" s="102"/>
      <c r="K885" s="102"/>
      <c r="L885" s="101"/>
      <c r="M885" s="101"/>
      <c r="N885" s="102"/>
      <c r="O885" s="102"/>
      <c r="P885" s="102"/>
      <c r="Q885" s="102"/>
      <c r="R885" s="102"/>
      <c r="S885" s="102"/>
      <c r="T885" s="102"/>
      <c r="U885" s="102"/>
      <c r="V885" s="102"/>
    </row>
    <row r="886" spans="2:22" ht="15.75" customHeight="1">
      <c r="B886" s="101"/>
      <c r="D886" s="111"/>
      <c r="E886" s="111"/>
      <c r="F886" s="153"/>
      <c r="G886" s="102"/>
      <c r="H886" s="101"/>
      <c r="I886" s="102"/>
      <c r="J886" s="102"/>
      <c r="K886" s="102"/>
      <c r="L886" s="101"/>
      <c r="M886" s="101"/>
      <c r="N886" s="102"/>
      <c r="O886" s="102"/>
      <c r="P886" s="102"/>
      <c r="Q886" s="102"/>
      <c r="R886" s="102"/>
      <c r="S886" s="102"/>
      <c r="T886" s="102"/>
      <c r="U886" s="102"/>
      <c r="V886" s="102"/>
    </row>
    <row r="887" spans="2:22" ht="15.75" customHeight="1">
      <c r="B887" s="101"/>
      <c r="D887" s="111"/>
      <c r="E887" s="111"/>
      <c r="F887" s="153"/>
      <c r="G887" s="102"/>
      <c r="H887" s="101"/>
      <c r="I887" s="102"/>
      <c r="J887" s="102"/>
      <c r="K887" s="102"/>
      <c r="L887" s="101"/>
      <c r="M887" s="101"/>
      <c r="N887" s="102"/>
      <c r="O887" s="102"/>
      <c r="P887" s="102"/>
      <c r="Q887" s="102"/>
      <c r="R887" s="102"/>
      <c r="S887" s="102"/>
      <c r="T887" s="102"/>
      <c r="U887" s="102"/>
      <c r="V887" s="102"/>
    </row>
    <row r="888" spans="2:22" ht="15.75" customHeight="1">
      <c r="B888" s="101"/>
      <c r="D888" s="111"/>
      <c r="E888" s="111"/>
      <c r="F888" s="153"/>
      <c r="G888" s="102"/>
      <c r="H888" s="101"/>
      <c r="I888" s="102"/>
      <c r="J888" s="102"/>
      <c r="K888" s="102"/>
      <c r="L888" s="101"/>
      <c r="M888" s="101"/>
      <c r="N888" s="102"/>
      <c r="O888" s="102"/>
      <c r="P888" s="102"/>
      <c r="Q888" s="102"/>
      <c r="R888" s="102"/>
      <c r="S888" s="102"/>
      <c r="T888" s="102"/>
      <c r="U888" s="102"/>
      <c r="V888" s="102"/>
    </row>
    <row r="889" spans="2:22" ht="15.75" customHeight="1">
      <c r="B889" s="101"/>
      <c r="D889" s="111"/>
      <c r="E889" s="111"/>
      <c r="F889" s="153"/>
      <c r="G889" s="102"/>
      <c r="H889" s="101"/>
      <c r="I889" s="102"/>
      <c r="J889" s="102"/>
      <c r="K889" s="102"/>
      <c r="L889" s="101"/>
      <c r="M889" s="101"/>
      <c r="N889" s="102"/>
      <c r="O889" s="102"/>
      <c r="P889" s="102"/>
      <c r="Q889" s="102"/>
      <c r="R889" s="102"/>
      <c r="S889" s="102"/>
      <c r="T889" s="102"/>
      <c r="U889" s="102"/>
      <c r="V889" s="102"/>
    </row>
    <row r="890" spans="2:22" ht="15.75" customHeight="1">
      <c r="B890" s="101"/>
      <c r="D890" s="111"/>
      <c r="E890" s="111"/>
      <c r="F890" s="153"/>
      <c r="G890" s="102"/>
      <c r="H890" s="101"/>
      <c r="I890" s="102"/>
      <c r="J890" s="102"/>
      <c r="K890" s="102"/>
      <c r="L890" s="101"/>
      <c r="M890" s="101"/>
      <c r="N890" s="102"/>
      <c r="O890" s="102"/>
      <c r="P890" s="102"/>
      <c r="Q890" s="102"/>
      <c r="R890" s="102"/>
      <c r="S890" s="102"/>
      <c r="T890" s="102"/>
      <c r="U890" s="102"/>
      <c r="V890" s="102"/>
    </row>
    <row r="891" spans="2:22" ht="15.75" customHeight="1">
      <c r="B891" s="101"/>
      <c r="D891" s="111"/>
      <c r="E891" s="111"/>
      <c r="F891" s="153"/>
      <c r="G891" s="102"/>
      <c r="H891" s="101"/>
      <c r="I891" s="102"/>
      <c r="J891" s="102"/>
      <c r="K891" s="102"/>
      <c r="L891" s="101"/>
      <c r="M891" s="101"/>
      <c r="N891" s="102"/>
      <c r="O891" s="102"/>
      <c r="P891" s="102"/>
      <c r="Q891" s="102"/>
      <c r="R891" s="102"/>
      <c r="S891" s="102"/>
      <c r="T891" s="102"/>
      <c r="U891" s="102"/>
      <c r="V891" s="102"/>
    </row>
    <row r="892" spans="2:22" ht="15.75" customHeight="1">
      <c r="B892" s="101"/>
      <c r="D892" s="111"/>
      <c r="E892" s="111"/>
      <c r="F892" s="153"/>
      <c r="G892" s="102"/>
      <c r="H892" s="101"/>
      <c r="I892" s="102"/>
      <c r="J892" s="102"/>
      <c r="K892" s="102"/>
      <c r="L892" s="101"/>
      <c r="M892" s="101"/>
      <c r="N892" s="102"/>
      <c r="O892" s="102"/>
      <c r="P892" s="102"/>
      <c r="Q892" s="102"/>
      <c r="R892" s="102"/>
      <c r="S892" s="102"/>
      <c r="T892" s="102"/>
      <c r="U892" s="102"/>
      <c r="V892" s="102"/>
    </row>
    <row r="893" spans="2:22" ht="15.75" customHeight="1">
      <c r="B893" s="101"/>
      <c r="D893" s="111"/>
      <c r="E893" s="111"/>
      <c r="F893" s="153"/>
      <c r="G893" s="102"/>
      <c r="H893" s="101"/>
      <c r="I893" s="102"/>
      <c r="J893" s="102"/>
      <c r="K893" s="102"/>
      <c r="L893" s="101"/>
      <c r="M893" s="101"/>
      <c r="N893" s="102"/>
      <c r="O893" s="102"/>
      <c r="P893" s="102"/>
      <c r="Q893" s="102"/>
      <c r="R893" s="102"/>
      <c r="S893" s="102"/>
      <c r="T893" s="102"/>
      <c r="U893" s="102"/>
      <c r="V893" s="102"/>
    </row>
    <row r="894" spans="2:22" ht="15.75" customHeight="1">
      <c r="B894" s="101"/>
      <c r="D894" s="111"/>
      <c r="E894" s="111"/>
      <c r="F894" s="153"/>
      <c r="G894" s="102"/>
      <c r="H894" s="101"/>
      <c r="I894" s="102"/>
      <c r="J894" s="102"/>
      <c r="K894" s="102"/>
      <c r="L894" s="101"/>
      <c r="M894" s="101"/>
      <c r="N894" s="102"/>
      <c r="O894" s="102"/>
      <c r="P894" s="102"/>
      <c r="Q894" s="102"/>
      <c r="R894" s="102"/>
      <c r="S894" s="102"/>
      <c r="T894" s="102"/>
      <c r="U894" s="102"/>
      <c r="V894" s="102"/>
    </row>
    <row r="895" spans="2:22" ht="15.75" customHeight="1">
      <c r="B895" s="101"/>
      <c r="D895" s="111"/>
      <c r="E895" s="111"/>
      <c r="F895" s="153"/>
      <c r="G895" s="102"/>
      <c r="H895" s="101"/>
      <c r="I895" s="102"/>
      <c r="J895" s="102"/>
      <c r="K895" s="102"/>
      <c r="L895" s="101"/>
      <c r="M895" s="101"/>
      <c r="N895" s="102"/>
      <c r="O895" s="102"/>
      <c r="P895" s="102"/>
      <c r="Q895" s="102"/>
      <c r="R895" s="102"/>
      <c r="S895" s="102"/>
      <c r="T895" s="102"/>
      <c r="U895" s="102"/>
      <c r="V895" s="102"/>
    </row>
    <row r="896" spans="2:22" ht="15.75" customHeight="1">
      <c r="B896" s="101"/>
      <c r="D896" s="111"/>
      <c r="E896" s="111"/>
      <c r="F896" s="153"/>
      <c r="G896" s="102"/>
      <c r="H896" s="101"/>
      <c r="I896" s="102"/>
      <c r="J896" s="102"/>
      <c r="K896" s="102"/>
      <c r="L896" s="101"/>
      <c r="M896" s="101"/>
      <c r="N896" s="102"/>
      <c r="O896" s="102"/>
      <c r="P896" s="102"/>
      <c r="Q896" s="102"/>
      <c r="R896" s="102"/>
      <c r="S896" s="102"/>
      <c r="T896" s="102"/>
      <c r="U896" s="102"/>
      <c r="V896" s="102"/>
    </row>
    <row r="897" spans="2:22" ht="15.75" customHeight="1">
      <c r="B897" s="101"/>
      <c r="D897" s="111"/>
      <c r="E897" s="111"/>
      <c r="F897" s="153"/>
      <c r="G897" s="102"/>
      <c r="H897" s="101"/>
      <c r="I897" s="102"/>
      <c r="J897" s="102"/>
      <c r="K897" s="102"/>
      <c r="L897" s="101"/>
      <c r="M897" s="101"/>
      <c r="N897" s="102"/>
      <c r="O897" s="102"/>
      <c r="P897" s="102"/>
      <c r="Q897" s="102"/>
      <c r="R897" s="102"/>
      <c r="S897" s="102"/>
      <c r="T897" s="102"/>
      <c r="U897" s="102"/>
      <c r="V897" s="102"/>
    </row>
    <row r="898" spans="2:22" ht="15.75" customHeight="1">
      <c r="B898" s="101"/>
      <c r="D898" s="111"/>
      <c r="E898" s="111"/>
      <c r="F898" s="153"/>
      <c r="G898" s="102"/>
      <c r="H898" s="101"/>
      <c r="I898" s="102"/>
      <c r="J898" s="102"/>
      <c r="K898" s="102"/>
      <c r="L898" s="101"/>
      <c r="M898" s="101"/>
      <c r="N898" s="102"/>
      <c r="O898" s="102"/>
      <c r="P898" s="102"/>
      <c r="Q898" s="102"/>
      <c r="R898" s="102"/>
      <c r="S898" s="102"/>
      <c r="T898" s="102"/>
      <c r="U898" s="102"/>
      <c r="V898" s="102"/>
    </row>
    <row r="899" spans="2:22" ht="15.75" customHeight="1">
      <c r="B899" s="101"/>
      <c r="D899" s="111"/>
      <c r="E899" s="111"/>
      <c r="F899" s="153"/>
      <c r="G899" s="102"/>
      <c r="H899" s="101"/>
      <c r="I899" s="102"/>
      <c r="J899" s="102"/>
      <c r="K899" s="102"/>
      <c r="L899" s="101"/>
      <c r="M899" s="101"/>
      <c r="N899" s="102"/>
      <c r="O899" s="102"/>
      <c r="P899" s="102"/>
      <c r="Q899" s="102"/>
      <c r="R899" s="102"/>
      <c r="S899" s="102"/>
      <c r="T899" s="102"/>
      <c r="U899" s="102"/>
      <c r="V899" s="102"/>
    </row>
    <row r="900" spans="2:22" ht="15.75" customHeight="1">
      <c r="B900" s="101"/>
      <c r="D900" s="111"/>
      <c r="E900" s="111"/>
      <c r="F900" s="153"/>
      <c r="G900" s="102"/>
      <c r="H900" s="101"/>
      <c r="I900" s="102"/>
      <c r="J900" s="102"/>
      <c r="K900" s="102"/>
      <c r="L900" s="101"/>
      <c r="M900" s="101"/>
      <c r="N900" s="102"/>
      <c r="O900" s="102"/>
      <c r="P900" s="102"/>
      <c r="Q900" s="102"/>
      <c r="R900" s="102"/>
      <c r="S900" s="102"/>
      <c r="T900" s="102"/>
      <c r="U900" s="102"/>
      <c r="V900" s="102"/>
    </row>
    <row r="901" spans="2:22" ht="15.75" customHeight="1">
      <c r="B901" s="101"/>
      <c r="D901" s="111"/>
      <c r="E901" s="111"/>
      <c r="F901" s="153"/>
      <c r="G901" s="102"/>
      <c r="H901" s="101"/>
      <c r="I901" s="102"/>
      <c r="J901" s="102"/>
      <c r="K901" s="102"/>
      <c r="L901" s="101"/>
      <c r="M901" s="101"/>
      <c r="N901" s="102"/>
      <c r="O901" s="102"/>
      <c r="P901" s="102"/>
      <c r="Q901" s="102"/>
      <c r="R901" s="102"/>
      <c r="S901" s="102"/>
      <c r="T901" s="102"/>
      <c r="U901" s="102"/>
      <c r="V901" s="102"/>
    </row>
    <row r="902" spans="2:22" ht="15.75" customHeight="1">
      <c r="B902" s="101"/>
      <c r="D902" s="111"/>
      <c r="E902" s="111"/>
      <c r="F902" s="153"/>
      <c r="G902" s="102"/>
      <c r="H902" s="101"/>
      <c r="I902" s="102"/>
      <c r="J902" s="102"/>
      <c r="K902" s="102"/>
      <c r="L902" s="101"/>
      <c r="M902" s="101"/>
      <c r="N902" s="102"/>
      <c r="O902" s="102"/>
      <c r="P902" s="102"/>
      <c r="Q902" s="102"/>
      <c r="R902" s="102"/>
      <c r="S902" s="102"/>
      <c r="T902" s="102"/>
      <c r="U902" s="102"/>
      <c r="V902" s="102"/>
    </row>
    <row r="903" spans="2:22" ht="15.75" customHeight="1">
      <c r="B903" s="101"/>
      <c r="D903" s="111"/>
      <c r="E903" s="111"/>
      <c r="F903" s="153"/>
      <c r="G903" s="102"/>
      <c r="H903" s="101"/>
      <c r="I903" s="102"/>
      <c r="J903" s="102"/>
      <c r="K903" s="102"/>
      <c r="L903" s="101"/>
      <c r="M903" s="101"/>
      <c r="N903" s="102"/>
      <c r="O903" s="102"/>
      <c r="P903" s="102"/>
      <c r="Q903" s="102"/>
      <c r="R903" s="102"/>
      <c r="S903" s="102"/>
      <c r="T903" s="102"/>
      <c r="U903" s="102"/>
      <c r="V903" s="102"/>
    </row>
    <row r="904" spans="2:22" ht="15.75" customHeight="1">
      <c r="B904" s="101"/>
      <c r="D904" s="111"/>
      <c r="E904" s="111"/>
      <c r="F904" s="153"/>
      <c r="G904" s="102"/>
      <c r="H904" s="101"/>
      <c r="I904" s="102"/>
      <c r="J904" s="102"/>
      <c r="K904" s="102"/>
      <c r="L904" s="101"/>
      <c r="M904" s="101"/>
      <c r="N904" s="102"/>
      <c r="O904" s="102"/>
      <c r="P904" s="102"/>
      <c r="Q904" s="102"/>
      <c r="R904" s="102"/>
      <c r="S904" s="102"/>
      <c r="T904" s="102"/>
      <c r="U904" s="102"/>
      <c r="V904" s="102"/>
    </row>
    <row r="905" spans="2:22" ht="15.75" customHeight="1">
      <c r="B905" s="101"/>
      <c r="D905" s="111"/>
      <c r="E905" s="111"/>
      <c r="F905" s="153"/>
      <c r="G905" s="102"/>
      <c r="H905" s="101"/>
      <c r="I905" s="102"/>
      <c r="J905" s="102"/>
      <c r="K905" s="102"/>
      <c r="L905" s="101"/>
      <c r="M905" s="101"/>
      <c r="N905" s="102"/>
      <c r="O905" s="102"/>
      <c r="P905" s="102"/>
      <c r="Q905" s="102"/>
      <c r="R905" s="102"/>
      <c r="S905" s="102"/>
      <c r="T905" s="102"/>
      <c r="U905" s="102"/>
      <c r="V905" s="102"/>
    </row>
    <row r="906" spans="2:22" ht="15.75" customHeight="1">
      <c r="B906" s="101"/>
      <c r="D906" s="111"/>
      <c r="E906" s="111"/>
      <c r="F906" s="153"/>
      <c r="G906" s="102"/>
      <c r="H906" s="101"/>
      <c r="I906" s="102"/>
      <c r="J906" s="102"/>
      <c r="K906" s="102"/>
      <c r="L906" s="101"/>
      <c r="M906" s="101"/>
      <c r="N906" s="102"/>
      <c r="O906" s="102"/>
      <c r="P906" s="102"/>
      <c r="Q906" s="102"/>
      <c r="R906" s="102"/>
      <c r="S906" s="102"/>
      <c r="T906" s="102"/>
      <c r="U906" s="102"/>
      <c r="V906" s="102"/>
    </row>
    <row r="907" spans="2:22" ht="15.75" customHeight="1">
      <c r="B907" s="101"/>
      <c r="D907" s="111"/>
      <c r="E907" s="111"/>
      <c r="F907" s="153"/>
      <c r="G907" s="102"/>
      <c r="H907" s="101"/>
      <c r="I907" s="102"/>
      <c r="J907" s="102"/>
      <c r="K907" s="102"/>
      <c r="L907" s="101"/>
      <c r="M907" s="101"/>
      <c r="N907" s="102"/>
      <c r="O907" s="102"/>
      <c r="P907" s="102"/>
      <c r="Q907" s="102"/>
      <c r="R907" s="102"/>
      <c r="S907" s="102"/>
      <c r="T907" s="102"/>
      <c r="U907" s="102"/>
      <c r="V907" s="102"/>
    </row>
    <row r="908" spans="2:22" ht="15.75" customHeight="1">
      <c r="B908" s="101"/>
      <c r="D908" s="111"/>
      <c r="E908" s="111"/>
      <c r="F908" s="153"/>
      <c r="G908" s="102"/>
      <c r="H908" s="101"/>
      <c r="I908" s="102"/>
      <c r="J908" s="102"/>
      <c r="K908" s="102"/>
      <c r="L908" s="101"/>
      <c r="M908" s="101"/>
      <c r="N908" s="102"/>
      <c r="O908" s="102"/>
      <c r="P908" s="102"/>
      <c r="Q908" s="102"/>
      <c r="R908" s="102"/>
      <c r="S908" s="102"/>
      <c r="T908" s="102"/>
      <c r="U908" s="102"/>
      <c r="V908" s="102"/>
    </row>
    <row r="909" spans="2:22" ht="15.75" customHeight="1">
      <c r="B909" s="101"/>
      <c r="D909" s="111"/>
      <c r="E909" s="111"/>
      <c r="F909" s="153"/>
      <c r="G909" s="102"/>
      <c r="H909" s="101"/>
      <c r="I909" s="102"/>
      <c r="J909" s="102"/>
      <c r="K909" s="102"/>
      <c r="L909" s="101"/>
      <c r="M909" s="101"/>
      <c r="N909" s="102"/>
      <c r="O909" s="102"/>
      <c r="P909" s="102"/>
      <c r="Q909" s="102"/>
      <c r="R909" s="102"/>
      <c r="S909" s="102"/>
      <c r="T909" s="102"/>
      <c r="U909" s="102"/>
      <c r="V909" s="102"/>
    </row>
    <row r="910" spans="2:22" ht="15.75" customHeight="1">
      <c r="B910" s="101"/>
      <c r="D910" s="111"/>
      <c r="E910" s="111"/>
      <c r="F910" s="153"/>
      <c r="G910" s="102"/>
      <c r="H910" s="101"/>
      <c r="I910" s="102"/>
      <c r="J910" s="102"/>
      <c r="K910" s="102"/>
      <c r="L910" s="101"/>
      <c r="M910" s="101"/>
      <c r="N910" s="102"/>
      <c r="O910" s="102"/>
      <c r="P910" s="102"/>
      <c r="Q910" s="102"/>
      <c r="R910" s="102"/>
      <c r="S910" s="102"/>
      <c r="T910" s="102"/>
      <c r="U910" s="102"/>
      <c r="V910" s="102"/>
    </row>
    <row r="911" spans="2:22" ht="15.75" customHeight="1">
      <c r="B911" s="101"/>
      <c r="D911" s="111"/>
      <c r="E911" s="111"/>
      <c r="F911" s="153"/>
      <c r="G911" s="102"/>
      <c r="H911" s="101"/>
      <c r="I911" s="102"/>
      <c r="J911" s="102"/>
      <c r="K911" s="102"/>
      <c r="L911" s="101"/>
      <c r="M911" s="101"/>
      <c r="N911" s="102"/>
      <c r="O911" s="102"/>
      <c r="P911" s="102"/>
      <c r="Q911" s="102"/>
      <c r="R911" s="102"/>
      <c r="S911" s="102"/>
      <c r="T911" s="102"/>
      <c r="U911" s="102"/>
      <c r="V911" s="102"/>
    </row>
    <row r="912" spans="2:22" ht="15.75" customHeight="1">
      <c r="B912" s="101"/>
      <c r="D912" s="111"/>
      <c r="E912" s="111"/>
      <c r="F912" s="153"/>
      <c r="G912" s="102"/>
      <c r="H912" s="101"/>
      <c r="I912" s="102"/>
      <c r="J912" s="102"/>
      <c r="K912" s="102"/>
      <c r="L912" s="101"/>
      <c r="M912" s="101"/>
      <c r="N912" s="102"/>
      <c r="O912" s="102"/>
      <c r="P912" s="102"/>
      <c r="Q912" s="102"/>
      <c r="R912" s="102"/>
      <c r="S912" s="102"/>
      <c r="T912" s="102"/>
      <c r="U912" s="102"/>
      <c r="V912" s="102"/>
    </row>
    <row r="913" spans="2:22" ht="15.75" customHeight="1">
      <c r="B913" s="101"/>
      <c r="D913" s="111"/>
      <c r="E913" s="111"/>
      <c r="F913" s="153"/>
      <c r="G913" s="102"/>
      <c r="H913" s="101"/>
      <c r="I913" s="102"/>
      <c r="J913" s="102"/>
      <c r="K913" s="102"/>
      <c r="L913" s="101"/>
      <c r="M913" s="101"/>
      <c r="N913" s="102"/>
      <c r="O913" s="102"/>
      <c r="P913" s="102"/>
      <c r="Q913" s="102"/>
      <c r="R913" s="102"/>
      <c r="S913" s="102"/>
      <c r="T913" s="102"/>
      <c r="U913" s="102"/>
      <c r="V913" s="102"/>
    </row>
    <row r="914" spans="2:22" ht="15.75" customHeight="1">
      <c r="B914" s="101"/>
      <c r="D914" s="111"/>
      <c r="E914" s="111"/>
      <c r="F914" s="153"/>
      <c r="G914" s="102"/>
      <c r="H914" s="101"/>
      <c r="I914" s="102"/>
      <c r="J914" s="102"/>
      <c r="K914" s="102"/>
      <c r="L914" s="101"/>
      <c r="M914" s="101"/>
      <c r="N914" s="102"/>
      <c r="O914" s="102"/>
      <c r="P914" s="102"/>
      <c r="Q914" s="102"/>
      <c r="R914" s="102"/>
      <c r="S914" s="102"/>
      <c r="T914" s="102"/>
      <c r="U914" s="102"/>
      <c r="V914" s="102"/>
    </row>
    <row r="915" spans="2:22" ht="15.75" customHeight="1">
      <c r="B915" s="101"/>
      <c r="D915" s="111"/>
      <c r="E915" s="111"/>
      <c r="F915" s="153"/>
      <c r="G915" s="102"/>
      <c r="H915" s="101"/>
      <c r="I915" s="102"/>
      <c r="J915" s="102"/>
      <c r="K915" s="102"/>
      <c r="L915" s="101"/>
      <c r="M915" s="101"/>
      <c r="N915" s="102"/>
      <c r="O915" s="102"/>
      <c r="P915" s="102"/>
      <c r="Q915" s="102"/>
      <c r="R915" s="102"/>
      <c r="S915" s="102"/>
      <c r="T915" s="102"/>
      <c r="U915" s="102"/>
      <c r="V915" s="102"/>
    </row>
    <row r="916" spans="2:22" ht="15.75" customHeight="1">
      <c r="B916" s="101"/>
      <c r="D916" s="111"/>
      <c r="E916" s="111"/>
      <c r="F916" s="153"/>
      <c r="G916" s="102"/>
      <c r="H916" s="101"/>
      <c r="I916" s="102"/>
      <c r="J916" s="102"/>
      <c r="K916" s="102"/>
      <c r="L916" s="101"/>
      <c r="M916" s="101"/>
      <c r="N916" s="102"/>
      <c r="O916" s="102"/>
      <c r="P916" s="102"/>
      <c r="Q916" s="102"/>
      <c r="R916" s="102"/>
      <c r="S916" s="102"/>
      <c r="T916" s="102"/>
      <c r="U916" s="102"/>
      <c r="V916" s="102"/>
    </row>
    <row r="917" spans="2:22" ht="15.75" customHeight="1">
      <c r="B917" s="101"/>
      <c r="D917" s="111"/>
      <c r="E917" s="111"/>
      <c r="F917" s="153"/>
      <c r="G917" s="102"/>
      <c r="H917" s="101"/>
      <c r="I917" s="102"/>
      <c r="J917" s="102"/>
      <c r="K917" s="102"/>
      <c r="L917" s="101"/>
      <c r="M917" s="101"/>
      <c r="N917" s="102"/>
      <c r="O917" s="102"/>
      <c r="P917" s="102"/>
      <c r="Q917" s="102"/>
      <c r="R917" s="102"/>
      <c r="S917" s="102"/>
      <c r="T917" s="102"/>
      <c r="U917" s="102"/>
      <c r="V917" s="102"/>
    </row>
    <row r="918" spans="2:22" ht="15.75" customHeight="1">
      <c r="B918" s="101"/>
      <c r="D918" s="111"/>
      <c r="E918" s="111"/>
      <c r="F918" s="153"/>
      <c r="G918" s="102"/>
      <c r="H918" s="101"/>
      <c r="I918" s="102"/>
      <c r="J918" s="102"/>
      <c r="K918" s="102"/>
      <c r="L918" s="101"/>
      <c r="M918" s="101"/>
      <c r="N918" s="102"/>
      <c r="O918" s="102"/>
      <c r="P918" s="102"/>
      <c r="Q918" s="102"/>
      <c r="R918" s="102"/>
      <c r="S918" s="102"/>
      <c r="T918" s="102"/>
      <c r="U918" s="102"/>
      <c r="V918" s="102"/>
    </row>
    <row r="919" spans="2:22" ht="15.75" customHeight="1">
      <c r="B919" s="101"/>
      <c r="D919" s="111"/>
      <c r="E919" s="111"/>
      <c r="F919" s="153"/>
      <c r="G919" s="102"/>
      <c r="H919" s="101"/>
      <c r="I919" s="102"/>
      <c r="J919" s="102"/>
      <c r="K919" s="102"/>
      <c r="L919" s="101"/>
      <c r="M919" s="101"/>
      <c r="N919" s="102"/>
      <c r="O919" s="102"/>
      <c r="P919" s="102"/>
      <c r="Q919" s="102"/>
      <c r="R919" s="102"/>
      <c r="S919" s="102"/>
      <c r="T919" s="102"/>
      <c r="U919" s="102"/>
      <c r="V919" s="102"/>
    </row>
    <row r="920" spans="2:22" ht="15.75" customHeight="1">
      <c r="B920" s="101"/>
      <c r="D920" s="111"/>
      <c r="E920" s="111"/>
      <c r="F920" s="153"/>
      <c r="G920" s="102"/>
      <c r="H920" s="101"/>
      <c r="I920" s="102"/>
      <c r="J920" s="102"/>
      <c r="K920" s="102"/>
      <c r="L920" s="101"/>
      <c r="M920" s="101"/>
      <c r="N920" s="102"/>
      <c r="O920" s="102"/>
      <c r="P920" s="102"/>
      <c r="Q920" s="102"/>
      <c r="R920" s="102"/>
      <c r="S920" s="102"/>
      <c r="T920" s="102"/>
      <c r="U920" s="102"/>
      <c r="V920" s="102"/>
    </row>
    <row r="921" spans="2:22" ht="15.75" customHeight="1">
      <c r="B921" s="101"/>
      <c r="D921" s="111"/>
      <c r="E921" s="111"/>
      <c r="F921" s="153"/>
      <c r="G921" s="102"/>
      <c r="H921" s="101"/>
      <c r="I921" s="102"/>
      <c r="J921" s="102"/>
      <c r="K921" s="102"/>
      <c r="L921" s="101"/>
      <c r="M921" s="101"/>
      <c r="N921" s="102"/>
      <c r="O921" s="102"/>
      <c r="P921" s="102"/>
      <c r="Q921" s="102"/>
      <c r="R921" s="102"/>
      <c r="S921" s="102"/>
      <c r="T921" s="102"/>
      <c r="U921" s="102"/>
      <c r="V921" s="102"/>
    </row>
    <row r="922" spans="2:22" ht="15.75" customHeight="1">
      <c r="B922" s="101"/>
      <c r="D922" s="111"/>
      <c r="E922" s="111"/>
      <c r="F922" s="153"/>
      <c r="G922" s="102"/>
      <c r="H922" s="101"/>
      <c r="I922" s="102"/>
      <c r="J922" s="102"/>
      <c r="K922" s="102"/>
      <c r="L922" s="101"/>
      <c r="M922" s="101"/>
      <c r="N922" s="102"/>
      <c r="O922" s="102"/>
      <c r="P922" s="102"/>
      <c r="Q922" s="102"/>
      <c r="R922" s="102"/>
      <c r="S922" s="102"/>
      <c r="T922" s="102"/>
      <c r="U922" s="102"/>
      <c r="V922" s="102"/>
    </row>
    <row r="923" spans="2:22" ht="15.75" customHeight="1">
      <c r="B923" s="101"/>
      <c r="D923" s="111"/>
      <c r="E923" s="111"/>
      <c r="F923" s="153"/>
      <c r="G923" s="102"/>
      <c r="H923" s="101"/>
      <c r="I923" s="102"/>
      <c r="J923" s="102"/>
      <c r="K923" s="102"/>
      <c r="L923" s="101"/>
      <c r="M923" s="101"/>
      <c r="N923" s="102"/>
      <c r="O923" s="102"/>
      <c r="P923" s="102"/>
      <c r="Q923" s="102"/>
      <c r="R923" s="102"/>
      <c r="S923" s="102"/>
      <c r="T923" s="102"/>
      <c r="U923" s="102"/>
      <c r="V923" s="102"/>
    </row>
    <row r="924" spans="2:22" ht="15.75" customHeight="1">
      <c r="B924" s="101"/>
      <c r="D924" s="111"/>
      <c r="E924" s="111"/>
      <c r="F924" s="153"/>
      <c r="G924" s="102"/>
      <c r="H924" s="101"/>
      <c r="I924" s="102"/>
      <c r="J924" s="102"/>
      <c r="K924" s="102"/>
      <c r="L924" s="101"/>
      <c r="M924" s="101"/>
      <c r="N924" s="102"/>
      <c r="O924" s="102"/>
      <c r="P924" s="102"/>
      <c r="Q924" s="102"/>
      <c r="R924" s="102"/>
      <c r="S924" s="102"/>
      <c r="T924" s="102"/>
      <c r="U924" s="102"/>
      <c r="V924" s="102"/>
    </row>
    <row r="925" spans="2:22" ht="15.75" customHeight="1">
      <c r="B925" s="101"/>
      <c r="D925" s="111"/>
      <c r="E925" s="111"/>
      <c r="F925" s="153"/>
      <c r="G925" s="102"/>
      <c r="H925" s="101"/>
      <c r="I925" s="102"/>
      <c r="J925" s="102"/>
      <c r="K925" s="102"/>
      <c r="L925" s="101"/>
      <c r="M925" s="101"/>
      <c r="N925" s="102"/>
      <c r="O925" s="102"/>
      <c r="P925" s="102"/>
      <c r="Q925" s="102"/>
      <c r="R925" s="102"/>
      <c r="S925" s="102"/>
      <c r="T925" s="102"/>
      <c r="U925" s="102"/>
      <c r="V925" s="102"/>
    </row>
    <row r="926" spans="2:22" ht="15.75" customHeight="1">
      <c r="B926" s="101"/>
      <c r="D926" s="111"/>
      <c r="E926" s="111"/>
      <c r="F926" s="153"/>
      <c r="G926" s="102"/>
      <c r="H926" s="101"/>
      <c r="I926" s="102"/>
      <c r="J926" s="102"/>
      <c r="K926" s="102"/>
      <c r="L926" s="101"/>
      <c r="M926" s="101"/>
      <c r="N926" s="102"/>
      <c r="O926" s="102"/>
      <c r="P926" s="102"/>
      <c r="Q926" s="102"/>
      <c r="R926" s="102"/>
      <c r="S926" s="102"/>
      <c r="T926" s="102"/>
      <c r="U926" s="102"/>
      <c r="V926" s="102"/>
    </row>
    <row r="927" spans="2:22" ht="15.75" customHeight="1">
      <c r="B927" s="101"/>
      <c r="D927" s="111"/>
      <c r="E927" s="111"/>
      <c r="F927" s="153"/>
      <c r="G927" s="102"/>
      <c r="H927" s="101"/>
      <c r="I927" s="102"/>
      <c r="J927" s="102"/>
      <c r="K927" s="102"/>
      <c r="L927" s="101"/>
      <c r="M927" s="101"/>
      <c r="N927" s="102"/>
      <c r="O927" s="102"/>
      <c r="P927" s="102"/>
      <c r="Q927" s="102"/>
      <c r="R927" s="102"/>
      <c r="S927" s="102"/>
      <c r="T927" s="102"/>
      <c r="U927" s="102"/>
      <c r="V927" s="102"/>
    </row>
    <row r="928" spans="2:22" ht="15.75" customHeight="1">
      <c r="B928" s="101"/>
      <c r="D928" s="111"/>
      <c r="E928" s="111"/>
      <c r="F928" s="153"/>
      <c r="G928" s="102"/>
      <c r="H928" s="101"/>
      <c r="I928" s="102"/>
      <c r="J928" s="102"/>
      <c r="K928" s="102"/>
      <c r="L928" s="101"/>
      <c r="M928" s="101"/>
      <c r="N928" s="102"/>
      <c r="O928" s="102"/>
      <c r="P928" s="102"/>
      <c r="Q928" s="102"/>
      <c r="R928" s="102"/>
      <c r="S928" s="102"/>
      <c r="T928" s="102"/>
      <c r="U928" s="102"/>
      <c r="V928" s="102"/>
    </row>
    <row r="929" spans="2:22" ht="15.75" customHeight="1">
      <c r="B929" s="101"/>
      <c r="D929" s="111"/>
      <c r="E929" s="111"/>
      <c r="F929" s="153"/>
      <c r="G929" s="102"/>
      <c r="H929" s="101"/>
      <c r="I929" s="102"/>
      <c r="J929" s="102"/>
      <c r="K929" s="102"/>
      <c r="L929" s="101"/>
      <c r="M929" s="101"/>
      <c r="N929" s="102"/>
      <c r="O929" s="102"/>
      <c r="P929" s="102"/>
      <c r="Q929" s="102"/>
      <c r="R929" s="102"/>
      <c r="S929" s="102"/>
      <c r="T929" s="102"/>
      <c r="U929" s="102"/>
      <c r="V929" s="102"/>
    </row>
    <row r="930" spans="2:22" ht="15.75" customHeight="1">
      <c r="B930" s="101"/>
      <c r="D930" s="111"/>
      <c r="E930" s="111"/>
      <c r="F930" s="153"/>
      <c r="G930" s="102"/>
      <c r="H930" s="101"/>
      <c r="I930" s="102"/>
      <c r="J930" s="102"/>
      <c r="K930" s="102"/>
      <c r="L930" s="101"/>
      <c r="M930" s="101"/>
      <c r="N930" s="102"/>
      <c r="O930" s="102"/>
      <c r="P930" s="102"/>
      <c r="Q930" s="102"/>
      <c r="R930" s="102"/>
      <c r="S930" s="102"/>
      <c r="T930" s="102"/>
      <c r="U930" s="102"/>
      <c r="V930" s="102"/>
    </row>
    <row r="931" spans="2:22" ht="15.75" customHeight="1">
      <c r="B931" s="101"/>
      <c r="D931" s="111"/>
      <c r="E931" s="111"/>
      <c r="F931" s="153"/>
      <c r="G931" s="102"/>
      <c r="H931" s="101"/>
      <c r="I931" s="102"/>
      <c r="J931" s="102"/>
      <c r="K931" s="102"/>
      <c r="L931" s="101"/>
      <c r="M931" s="101"/>
      <c r="N931" s="102"/>
      <c r="O931" s="102"/>
      <c r="P931" s="102"/>
      <c r="Q931" s="102"/>
      <c r="R931" s="102"/>
      <c r="S931" s="102"/>
      <c r="T931" s="102"/>
      <c r="U931" s="102"/>
      <c r="V931" s="102"/>
    </row>
    <row r="932" spans="2:22" ht="15.75" customHeight="1">
      <c r="B932" s="101"/>
      <c r="D932" s="111"/>
      <c r="E932" s="111"/>
      <c r="F932" s="153"/>
      <c r="G932" s="102"/>
      <c r="H932" s="101"/>
      <c r="I932" s="102"/>
      <c r="J932" s="102"/>
      <c r="K932" s="102"/>
      <c r="L932" s="101"/>
      <c r="M932" s="101"/>
      <c r="N932" s="102"/>
      <c r="O932" s="102"/>
      <c r="P932" s="102"/>
      <c r="Q932" s="102"/>
      <c r="R932" s="102"/>
      <c r="S932" s="102"/>
      <c r="T932" s="102"/>
      <c r="U932" s="102"/>
      <c r="V932" s="102"/>
    </row>
    <row r="933" spans="2:22" ht="15.75" customHeight="1">
      <c r="B933" s="101"/>
      <c r="D933" s="111"/>
      <c r="E933" s="111"/>
      <c r="F933" s="153"/>
      <c r="G933" s="102"/>
      <c r="H933" s="101"/>
      <c r="I933" s="102"/>
      <c r="J933" s="102"/>
      <c r="K933" s="102"/>
      <c r="L933" s="101"/>
      <c r="M933" s="101"/>
      <c r="N933" s="102"/>
      <c r="O933" s="102"/>
      <c r="P933" s="102"/>
      <c r="Q933" s="102"/>
      <c r="R933" s="102"/>
      <c r="S933" s="102"/>
      <c r="T933" s="102"/>
      <c r="U933" s="102"/>
      <c r="V933" s="102"/>
    </row>
    <row r="934" spans="2:22" ht="15.75" customHeight="1">
      <c r="B934" s="101"/>
      <c r="D934" s="111"/>
      <c r="E934" s="111"/>
      <c r="F934" s="153"/>
      <c r="G934" s="102"/>
      <c r="H934" s="101"/>
      <c r="I934" s="102"/>
      <c r="J934" s="102"/>
      <c r="K934" s="102"/>
      <c r="L934" s="101"/>
      <c r="M934" s="101"/>
      <c r="N934" s="102"/>
      <c r="O934" s="102"/>
      <c r="P934" s="102"/>
      <c r="Q934" s="102"/>
      <c r="R934" s="102"/>
      <c r="S934" s="102"/>
      <c r="T934" s="102"/>
      <c r="U934" s="102"/>
      <c r="V934" s="102"/>
    </row>
    <row r="935" spans="2:22" ht="15.75" customHeight="1">
      <c r="B935" s="101"/>
      <c r="D935" s="111"/>
      <c r="E935" s="111"/>
      <c r="F935" s="153"/>
      <c r="G935" s="102"/>
      <c r="H935" s="101"/>
      <c r="I935" s="102"/>
      <c r="J935" s="102"/>
      <c r="K935" s="102"/>
      <c r="L935" s="101"/>
      <c r="M935" s="101"/>
      <c r="N935" s="102"/>
      <c r="O935" s="102"/>
      <c r="P935" s="102"/>
      <c r="Q935" s="102"/>
      <c r="R935" s="102"/>
      <c r="S935" s="102"/>
      <c r="T935" s="102"/>
      <c r="U935" s="102"/>
      <c r="V935" s="102"/>
    </row>
    <row r="936" spans="2:22" ht="15.75" customHeight="1">
      <c r="B936" s="101"/>
      <c r="D936" s="111"/>
      <c r="E936" s="111"/>
      <c r="F936" s="153"/>
      <c r="G936" s="102"/>
      <c r="H936" s="101"/>
      <c r="I936" s="102"/>
      <c r="J936" s="102"/>
      <c r="K936" s="102"/>
      <c r="L936" s="101"/>
      <c r="M936" s="101"/>
      <c r="N936" s="102"/>
      <c r="O936" s="102"/>
      <c r="P936" s="102"/>
      <c r="Q936" s="102"/>
      <c r="R936" s="102"/>
      <c r="S936" s="102"/>
      <c r="T936" s="102"/>
      <c r="U936" s="102"/>
      <c r="V936" s="102"/>
    </row>
    <row r="937" spans="2:22" ht="15.75" customHeight="1">
      <c r="B937" s="101"/>
      <c r="D937" s="111"/>
      <c r="E937" s="111"/>
      <c r="F937" s="153"/>
      <c r="G937" s="102"/>
      <c r="H937" s="101"/>
      <c r="I937" s="102"/>
      <c r="J937" s="102"/>
      <c r="K937" s="102"/>
      <c r="L937" s="101"/>
      <c r="M937" s="101"/>
      <c r="N937" s="102"/>
      <c r="O937" s="102"/>
      <c r="P937" s="102"/>
      <c r="Q937" s="102"/>
      <c r="R937" s="102"/>
      <c r="S937" s="102"/>
      <c r="T937" s="102"/>
      <c r="U937" s="102"/>
      <c r="V937" s="102"/>
    </row>
    <row r="938" spans="2:22" ht="15.75" customHeight="1">
      <c r="B938" s="101"/>
      <c r="D938" s="111"/>
      <c r="E938" s="111"/>
      <c r="F938" s="153"/>
      <c r="G938" s="102"/>
      <c r="H938" s="101"/>
      <c r="I938" s="102"/>
      <c r="J938" s="102"/>
      <c r="K938" s="102"/>
      <c r="L938" s="101"/>
      <c r="M938" s="101"/>
      <c r="N938" s="102"/>
      <c r="O938" s="102"/>
      <c r="P938" s="102"/>
      <c r="Q938" s="102"/>
      <c r="R938" s="102"/>
      <c r="S938" s="102"/>
      <c r="T938" s="102"/>
      <c r="U938" s="102"/>
      <c r="V938" s="102"/>
    </row>
    <row r="939" spans="2:22" ht="15.75" customHeight="1">
      <c r="B939" s="101"/>
      <c r="D939" s="111"/>
      <c r="E939" s="111"/>
      <c r="F939" s="153"/>
      <c r="G939" s="102"/>
      <c r="H939" s="101"/>
      <c r="I939" s="102"/>
      <c r="J939" s="102"/>
      <c r="K939" s="102"/>
      <c r="L939" s="101"/>
      <c r="M939" s="101"/>
      <c r="N939" s="102"/>
      <c r="O939" s="102"/>
      <c r="P939" s="102"/>
      <c r="Q939" s="102"/>
      <c r="R939" s="102"/>
      <c r="S939" s="102"/>
      <c r="T939" s="102"/>
      <c r="U939" s="102"/>
      <c r="V939" s="102"/>
    </row>
    <row r="940" spans="2:22" ht="15.75" customHeight="1">
      <c r="B940" s="101"/>
      <c r="D940" s="111"/>
      <c r="E940" s="111"/>
      <c r="F940" s="153"/>
      <c r="G940" s="102"/>
      <c r="H940" s="101"/>
      <c r="I940" s="102"/>
      <c r="J940" s="102"/>
      <c r="K940" s="102"/>
      <c r="L940" s="101"/>
      <c r="M940" s="101"/>
      <c r="N940" s="102"/>
      <c r="O940" s="102"/>
      <c r="P940" s="102"/>
      <c r="Q940" s="102"/>
      <c r="R940" s="102"/>
      <c r="S940" s="102"/>
      <c r="T940" s="102"/>
      <c r="U940" s="102"/>
      <c r="V940" s="102"/>
    </row>
    <row r="941" spans="2:22" ht="15.75" customHeight="1">
      <c r="B941" s="101"/>
      <c r="D941" s="111"/>
      <c r="E941" s="111"/>
      <c r="F941" s="153"/>
      <c r="G941" s="102"/>
      <c r="H941" s="101"/>
      <c r="I941" s="102"/>
      <c r="J941" s="102"/>
      <c r="K941" s="102"/>
      <c r="L941" s="101"/>
      <c r="M941" s="101"/>
      <c r="N941" s="102"/>
      <c r="O941" s="102"/>
      <c r="P941" s="102"/>
      <c r="Q941" s="102"/>
      <c r="R941" s="102"/>
      <c r="S941" s="102"/>
      <c r="T941" s="102"/>
      <c r="U941" s="102"/>
      <c r="V941" s="102"/>
    </row>
    <row r="942" spans="2:22" ht="15.75" customHeight="1">
      <c r="B942" s="101"/>
      <c r="D942" s="111"/>
      <c r="E942" s="111"/>
      <c r="F942" s="153"/>
      <c r="G942" s="102"/>
      <c r="H942" s="101"/>
      <c r="I942" s="102"/>
      <c r="J942" s="102"/>
      <c r="K942" s="102"/>
      <c r="L942" s="101"/>
      <c r="M942" s="101"/>
      <c r="N942" s="102"/>
      <c r="O942" s="102"/>
      <c r="P942" s="102"/>
      <c r="Q942" s="102"/>
      <c r="R942" s="102"/>
      <c r="S942" s="102"/>
      <c r="T942" s="102"/>
      <c r="U942" s="102"/>
      <c r="V942" s="102"/>
    </row>
    <row r="943" spans="2:22" ht="15.75" customHeight="1">
      <c r="B943" s="101"/>
      <c r="D943" s="111"/>
      <c r="E943" s="111"/>
      <c r="F943" s="153"/>
      <c r="G943" s="102"/>
      <c r="H943" s="101"/>
      <c r="I943" s="102"/>
      <c r="J943" s="102"/>
      <c r="K943" s="102"/>
      <c r="L943" s="101"/>
      <c r="M943" s="101"/>
      <c r="N943" s="102"/>
      <c r="O943" s="102"/>
      <c r="P943" s="102"/>
      <c r="Q943" s="102"/>
      <c r="R943" s="102"/>
      <c r="S943" s="102"/>
      <c r="T943" s="102"/>
      <c r="U943" s="102"/>
      <c r="V943" s="102"/>
    </row>
    <row r="944" spans="2:22" ht="15.75" customHeight="1">
      <c r="B944" s="101"/>
      <c r="D944" s="111"/>
      <c r="E944" s="111"/>
      <c r="F944" s="153"/>
      <c r="G944" s="102"/>
      <c r="H944" s="101"/>
      <c r="I944" s="102"/>
      <c r="J944" s="102"/>
      <c r="K944" s="102"/>
      <c r="L944" s="101"/>
      <c r="M944" s="101"/>
      <c r="N944" s="102"/>
      <c r="O944" s="102"/>
      <c r="P944" s="102"/>
      <c r="Q944" s="102"/>
      <c r="R944" s="102"/>
      <c r="S944" s="102"/>
      <c r="T944" s="102"/>
      <c r="U944" s="102"/>
      <c r="V944" s="102"/>
    </row>
    <row r="945" spans="2:22" ht="15.75" customHeight="1">
      <c r="B945" s="101"/>
      <c r="D945" s="111"/>
      <c r="E945" s="111"/>
      <c r="F945" s="153"/>
      <c r="G945" s="102"/>
      <c r="H945" s="101"/>
      <c r="I945" s="102"/>
      <c r="J945" s="102"/>
      <c r="K945" s="102"/>
      <c r="L945" s="101"/>
      <c r="M945" s="101"/>
      <c r="N945" s="102"/>
      <c r="O945" s="102"/>
      <c r="P945" s="102"/>
      <c r="Q945" s="102"/>
      <c r="R945" s="102"/>
      <c r="S945" s="102"/>
      <c r="T945" s="102"/>
      <c r="U945" s="102"/>
      <c r="V945" s="102"/>
    </row>
    <row r="946" spans="2:22" ht="15.75" customHeight="1">
      <c r="B946" s="101"/>
      <c r="D946" s="111"/>
      <c r="E946" s="111"/>
      <c r="F946" s="153"/>
      <c r="G946" s="102"/>
      <c r="H946" s="101"/>
      <c r="I946" s="102"/>
      <c r="J946" s="102"/>
      <c r="K946" s="102"/>
      <c r="L946" s="101"/>
      <c r="M946" s="101"/>
      <c r="N946" s="102"/>
      <c r="O946" s="102"/>
      <c r="P946" s="102"/>
      <c r="Q946" s="102"/>
      <c r="R946" s="102"/>
      <c r="S946" s="102"/>
      <c r="T946" s="102"/>
      <c r="U946" s="102"/>
      <c r="V946" s="102"/>
    </row>
    <row r="947" spans="2:22" ht="15.75" customHeight="1">
      <c r="B947" s="101"/>
      <c r="D947" s="111"/>
      <c r="E947" s="111"/>
      <c r="F947" s="153"/>
      <c r="G947" s="102"/>
      <c r="H947" s="101"/>
      <c r="I947" s="102"/>
      <c r="J947" s="102"/>
      <c r="K947" s="102"/>
      <c r="L947" s="101"/>
      <c r="M947" s="101"/>
      <c r="N947" s="102"/>
      <c r="O947" s="102"/>
      <c r="P947" s="102"/>
      <c r="Q947" s="102"/>
      <c r="R947" s="102"/>
      <c r="S947" s="102"/>
      <c r="T947" s="102"/>
      <c r="U947" s="102"/>
      <c r="V947" s="102"/>
    </row>
    <row r="948" spans="2:22" ht="15.75" customHeight="1">
      <c r="B948" s="101"/>
      <c r="D948" s="111"/>
      <c r="E948" s="111"/>
      <c r="F948" s="153"/>
      <c r="G948" s="102"/>
      <c r="H948" s="101"/>
      <c r="I948" s="102"/>
      <c r="J948" s="102"/>
      <c r="K948" s="102"/>
      <c r="L948" s="101"/>
      <c r="M948" s="101"/>
      <c r="N948" s="102"/>
      <c r="O948" s="102"/>
      <c r="P948" s="102"/>
      <c r="Q948" s="102"/>
      <c r="R948" s="102"/>
      <c r="S948" s="102"/>
      <c r="T948" s="102"/>
      <c r="U948" s="102"/>
      <c r="V948" s="102"/>
    </row>
    <row r="949" spans="2:22" ht="15.75" customHeight="1">
      <c r="B949" s="101"/>
      <c r="D949" s="111"/>
      <c r="E949" s="111"/>
      <c r="F949" s="153"/>
      <c r="G949" s="102"/>
      <c r="H949" s="101"/>
      <c r="I949" s="102"/>
      <c r="J949" s="102"/>
      <c r="K949" s="102"/>
      <c r="L949" s="101"/>
      <c r="M949" s="101"/>
      <c r="N949" s="102"/>
      <c r="O949" s="102"/>
      <c r="P949" s="102"/>
      <c r="Q949" s="102"/>
      <c r="R949" s="102"/>
      <c r="S949" s="102"/>
      <c r="T949" s="102"/>
      <c r="U949" s="102"/>
      <c r="V949" s="102"/>
    </row>
    <row r="950" spans="2:22" ht="15.75" customHeight="1">
      <c r="B950" s="101"/>
      <c r="D950" s="111"/>
      <c r="E950" s="111"/>
      <c r="F950" s="153"/>
      <c r="G950" s="102"/>
      <c r="H950" s="101"/>
      <c r="I950" s="102"/>
      <c r="J950" s="102"/>
      <c r="K950" s="102"/>
      <c r="L950" s="101"/>
      <c r="M950" s="101"/>
      <c r="N950" s="102"/>
      <c r="O950" s="102"/>
      <c r="P950" s="102"/>
      <c r="Q950" s="102"/>
      <c r="R950" s="102"/>
      <c r="S950" s="102"/>
      <c r="T950" s="102"/>
      <c r="U950" s="102"/>
      <c r="V950" s="102"/>
    </row>
    <row r="951" spans="2:22" ht="15.75" customHeight="1">
      <c r="B951" s="101"/>
      <c r="D951" s="111"/>
      <c r="E951" s="111"/>
      <c r="F951" s="153"/>
      <c r="G951" s="102"/>
      <c r="H951" s="101"/>
      <c r="I951" s="102"/>
      <c r="J951" s="102"/>
      <c r="K951" s="102"/>
      <c r="L951" s="101"/>
      <c r="M951" s="101"/>
      <c r="N951" s="102"/>
      <c r="O951" s="102"/>
      <c r="P951" s="102"/>
      <c r="Q951" s="102"/>
      <c r="R951" s="102"/>
      <c r="S951" s="102"/>
      <c r="T951" s="102"/>
      <c r="U951" s="102"/>
      <c r="V951" s="102"/>
    </row>
    <row r="952" spans="2:22" ht="15.75" customHeight="1">
      <c r="B952" s="101"/>
      <c r="D952" s="111"/>
      <c r="E952" s="111"/>
      <c r="F952" s="153"/>
      <c r="G952" s="102"/>
      <c r="H952" s="101"/>
      <c r="I952" s="102"/>
      <c r="J952" s="102"/>
      <c r="K952" s="102"/>
      <c r="L952" s="101"/>
      <c r="M952" s="101"/>
      <c r="N952" s="102"/>
      <c r="O952" s="102"/>
      <c r="P952" s="102"/>
      <c r="Q952" s="102"/>
      <c r="R952" s="102"/>
      <c r="S952" s="102"/>
      <c r="T952" s="102"/>
      <c r="U952" s="102"/>
      <c r="V952" s="102"/>
    </row>
    <row r="953" spans="2:22" ht="15.75" customHeight="1">
      <c r="B953" s="101"/>
      <c r="D953" s="111"/>
      <c r="E953" s="111"/>
      <c r="F953" s="153"/>
      <c r="G953" s="102"/>
      <c r="H953" s="101"/>
      <c r="I953" s="102"/>
      <c r="J953" s="102"/>
      <c r="K953" s="102"/>
      <c r="L953" s="101"/>
      <c r="M953" s="101"/>
      <c r="N953" s="102"/>
      <c r="O953" s="102"/>
      <c r="P953" s="102"/>
      <c r="Q953" s="102"/>
      <c r="R953" s="102"/>
      <c r="S953" s="102"/>
      <c r="T953" s="102"/>
      <c r="U953" s="102"/>
      <c r="V953" s="102"/>
    </row>
    <row r="954" spans="2:22" ht="15.75" customHeight="1">
      <c r="B954" s="101"/>
      <c r="D954" s="111"/>
      <c r="E954" s="111"/>
      <c r="F954" s="153"/>
      <c r="G954" s="102"/>
      <c r="H954" s="101"/>
      <c r="I954" s="102"/>
      <c r="J954" s="102"/>
      <c r="K954" s="102"/>
      <c r="L954" s="101"/>
      <c r="M954" s="101"/>
      <c r="N954" s="102"/>
      <c r="O954" s="102"/>
      <c r="P954" s="102"/>
      <c r="Q954" s="102"/>
      <c r="R954" s="102"/>
      <c r="S954" s="102"/>
      <c r="T954" s="102"/>
      <c r="U954" s="102"/>
      <c r="V954" s="102"/>
    </row>
    <row r="955" spans="2:22" ht="15.75" customHeight="1">
      <c r="B955" s="101"/>
      <c r="D955" s="111"/>
      <c r="E955" s="111"/>
      <c r="F955" s="153"/>
      <c r="G955" s="102"/>
      <c r="H955" s="101"/>
      <c r="I955" s="102"/>
      <c r="J955" s="102"/>
      <c r="K955" s="102"/>
      <c r="L955" s="101"/>
      <c r="M955" s="101"/>
      <c r="N955" s="102"/>
      <c r="O955" s="102"/>
      <c r="P955" s="102"/>
      <c r="Q955" s="102"/>
      <c r="R955" s="102"/>
      <c r="S955" s="102"/>
      <c r="T955" s="102"/>
      <c r="U955" s="102"/>
      <c r="V955" s="102"/>
    </row>
    <row r="956" spans="2:22" ht="15.75" customHeight="1">
      <c r="B956" s="101"/>
      <c r="D956" s="111"/>
      <c r="E956" s="111"/>
      <c r="F956" s="153"/>
      <c r="G956" s="102"/>
      <c r="H956" s="101"/>
      <c r="I956" s="102"/>
      <c r="J956" s="102"/>
      <c r="K956" s="102"/>
      <c r="L956" s="101"/>
      <c r="M956" s="101"/>
      <c r="N956" s="102"/>
      <c r="O956" s="102"/>
      <c r="P956" s="102"/>
      <c r="Q956" s="102"/>
      <c r="R956" s="102"/>
      <c r="S956" s="102"/>
      <c r="T956" s="102"/>
      <c r="U956" s="102"/>
      <c r="V956" s="102"/>
    </row>
    <row r="957" spans="2:22" ht="15.75" customHeight="1">
      <c r="B957" s="101"/>
      <c r="D957" s="111"/>
      <c r="E957" s="111"/>
      <c r="F957" s="153"/>
      <c r="G957" s="102"/>
      <c r="H957" s="101"/>
      <c r="I957" s="102"/>
      <c r="J957" s="102"/>
      <c r="K957" s="102"/>
      <c r="L957" s="101"/>
      <c r="M957" s="101"/>
      <c r="N957" s="102"/>
      <c r="O957" s="102"/>
      <c r="P957" s="102"/>
      <c r="Q957" s="102"/>
      <c r="R957" s="102"/>
      <c r="S957" s="102"/>
      <c r="T957" s="102"/>
      <c r="U957" s="102"/>
      <c r="V957" s="102"/>
    </row>
    <row r="958" spans="2:22" ht="15.75" customHeight="1">
      <c r="B958" s="101"/>
      <c r="D958" s="111"/>
      <c r="E958" s="111"/>
      <c r="F958" s="153"/>
      <c r="G958" s="102"/>
      <c r="H958" s="101"/>
      <c r="I958" s="102"/>
      <c r="J958" s="102"/>
      <c r="K958" s="102"/>
      <c r="L958" s="101"/>
      <c r="M958" s="101"/>
      <c r="N958" s="102"/>
      <c r="O958" s="102"/>
      <c r="P958" s="102"/>
      <c r="Q958" s="102"/>
      <c r="R958" s="102"/>
      <c r="S958" s="102"/>
      <c r="T958" s="102"/>
      <c r="U958" s="102"/>
      <c r="V958" s="102"/>
    </row>
    <row r="959" spans="2:22" ht="15.75" customHeight="1">
      <c r="B959" s="101"/>
      <c r="D959" s="111"/>
      <c r="E959" s="111"/>
      <c r="F959" s="153"/>
      <c r="G959" s="102"/>
      <c r="H959" s="101"/>
      <c r="I959" s="102"/>
      <c r="J959" s="102"/>
      <c r="K959" s="102"/>
      <c r="L959" s="101"/>
      <c r="M959" s="101"/>
      <c r="N959" s="102"/>
      <c r="O959" s="102"/>
      <c r="P959" s="102"/>
      <c r="Q959" s="102"/>
      <c r="R959" s="102"/>
      <c r="S959" s="102"/>
      <c r="T959" s="102"/>
      <c r="U959" s="102"/>
      <c r="V959" s="102"/>
    </row>
    <row r="960" spans="2:22" ht="15.75" customHeight="1">
      <c r="B960" s="101"/>
      <c r="D960" s="111"/>
      <c r="E960" s="111"/>
      <c r="F960" s="153"/>
      <c r="G960" s="102"/>
      <c r="H960" s="101"/>
      <c r="I960" s="102"/>
      <c r="J960" s="102"/>
      <c r="K960" s="102"/>
      <c r="L960" s="101"/>
      <c r="M960" s="101"/>
      <c r="N960" s="102"/>
      <c r="O960" s="102"/>
      <c r="P960" s="102"/>
      <c r="Q960" s="102"/>
      <c r="R960" s="102"/>
      <c r="S960" s="102"/>
      <c r="T960" s="102"/>
      <c r="U960" s="102"/>
      <c r="V960" s="102"/>
    </row>
    <row r="961" spans="2:22" ht="15.75" customHeight="1">
      <c r="B961" s="101"/>
      <c r="D961" s="111"/>
      <c r="E961" s="111"/>
      <c r="F961" s="153"/>
      <c r="G961" s="102"/>
      <c r="H961" s="101"/>
      <c r="I961" s="102"/>
      <c r="J961" s="102"/>
      <c r="K961" s="102"/>
      <c r="L961" s="101"/>
      <c r="M961" s="101"/>
      <c r="N961" s="102"/>
      <c r="O961" s="102"/>
      <c r="P961" s="102"/>
      <c r="Q961" s="102"/>
      <c r="R961" s="102"/>
      <c r="S961" s="102"/>
      <c r="T961" s="102"/>
      <c r="U961" s="102"/>
      <c r="V961" s="102"/>
    </row>
    <row r="962" spans="2:22" ht="15.75" customHeight="1">
      <c r="B962" s="101"/>
      <c r="D962" s="111"/>
      <c r="E962" s="111"/>
      <c r="F962" s="153"/>
      <c r="G962" s="102"/>
      <c r="H962" s="101"/>
      <c r="I962" s="102"/>
      <c r="J962" s="102"/>
      <c r="K962" s="102"/>
      <c r="L962" s="101"/>
      <c r="M962" s="101"/>
      <c r="N962" s="102"/>
      <c r="O962" s="102"/>
      <c r="P962" s="102"/>
      <c r="Q962" s="102"/>
      <c r="R962" s="102"/>
      <c r="S962" s="102"/>
      <c r="T962" s="102"/>
      <c r="U962" s="102"/>
      <c r="V962" s="102"/>
    </row>
    <row r="963" spans="2:22" ht="15.75" customHeight="1">
      <c r="B963" s="101"/>
      <c r="D963" s="111"/>
      <c r="E963" s="111"/>
      <c r="F963" s="153"/>
      <c r="G963" s="102"/>
      <c r="H963" s="101"/>
      <c r="I963" s="102"/>
      <c r="J963" s="102"/>
      <c r="K963" s="102"/>
      <c r="L963" s="101"/>
      <c r="M963" s="101"/>
      <c r="N963" s="102"/>
      <c r="O963" s="102"/>
      <c r="P963" s="102"/>
      <c r="Q963" s="102"/>
      <c r="R963" s="102"/>
      <c r="S963" s="102"/>
      <c r="T963" s="102"/>
      <c r="U963" s="102"/>
      <c r="V963" s="102"/>
    </row>
    <row r="964" spans="2:22" ht="15.75" customHeight="1">
      <c r="B964" s="101"/>
      <c r="D964" s="111"/>
      <c r="E964" s="111"/>
      <c r="F964" s="153"/>
      <c r="G964" s="102"/>
      <c r="H964" s="101"/>
      <c r="I964" s="102"/>
      <c r="J964" s="102"/>
      <c r="K964" s="102"/>
      <c r="L964" s="101"/>
      <c r="M964" s="101"/>
      <c r="N964" s="102"/>
      <c r="O964" s="102"/>
      <c r="P964" s="102"/>
      <c r="Q964" s="102"/>
      <c r="R964" s="102"/>
      <c r="S964" s="102"/>
      <c r="T964" s="102"/>
      <c r="U964" s="102"/>
      <c r="V964" s="102"/>
    </row>
    <row r="965" spans="2:22" ht="15.75" customHeight="1">
      <c r="B965" s="101"/>
      <c r="D965" s="111"/>
      <c r="E965" s="111"/>
      <c r="F965" s="153"/>
      <c r="G965" s="102"/>
      <c r="H965" s="101"/>
      <c r="I965" s="102"/>
      <c r="J965" s="102"/>
      <c r="K965" s="102"/>
      <c r="L965" s="101"/>
      <c r="M965" s="101"/>
      <c r="N965" s="102"/>
      <c r="O965" s="102"/>
      <c r="P965" s="102"/>
      <c r="Q965" s="102"/>
      <c r="R965" s="102"/>
      <c r="S965" s="102"/>
      <c r="T965" s="102"/>
      <c r="U965" s="102"/>
      <c r="V965" s="102"/>
    </row>
    <row r="966" spans="2:22" ht="15.75" customHeight="1">
      <c r="B966" s="101"/>
      <c r="D966" s="111"/>
      <c r="E966" s="111"/>
      <c r="F966" s="153"/>
      <c r="G966" s="102"/>
      <c r="H966" s="101"/>
      <c r="I966" s="102"/>
      <c r="J966" s="102"/>
      <c r="K966" s="102"/>
      <c r="L966" s="101"/>
      <c r="M966" s="101"/>
      <c r="N966" s="102"/>
      <c r="O966" s="102"/>
      <c r="P966" s="102"/>
      <c r="Q966" s="102"/>
      <c r="R966" s="102"/>
      <c r="S966" s="102"/>
      <c r="T966" s="102"/>
      <c r="U966" s="102"/>
      <c r="V966" s="102"/>
    </row>
    <row r="967" spans="2:22" ht="15.75" customHeight="1">
      <c r="B967" s="101"/>
      <c r="D967" s="111"/>
      <c r="E967" s="111"/>
      <c r="F967" s="153"/>
      <c r="G967" s="102"/>
      <c r="H967" s="101"/>
      <c r="I967" s="102"/>
      <c r="J967" s="102"/>
      <c r="K967" s="102"/>
      <c r="L967" s="101"/>
      <c r="M967" s="101"/>
      <c r="N967" s="102"/>
      <c r="O967" s="102"/>
      <c r="P967" s="102"/>
      <c r="Q967" s="102"/>
      <c r="R967" s="102"/>
      <c r="S967" s="102"/>
      <c r="T967" s="102"/>
      <c r="U967" s="102"/>
      <c r="V967" s="102"/>
    </row>
    <row r="968" spans="2:22" ht="15.75" customHeight="1">
      <c r="B968" s="101"/>
      <c r="D968" s="111"/>
      <c r="E968" s="111"/>
      <c r="F968" s="153"/>
      <c r="G968" s="102"/>
      <c r="H968" s="101"/>
      <c r="I968" s="102"/>
      <c r="J968" s="102"/>
      <c r="K968" s="102"/>
      <c r="L968" s="101"/>
      <c r="M968" s="101"/>
      <c r="N968" s="102"/>
      <c r="O968" s="102"/>
      <c r="P968" s="102"/>
      <c r="Q968" s="102"/>
      <c r="R968" s="102"/>
      <c r="S968" s="102"/>
      <c r="T968" s="102"/>
      <c r="U968" s="102"/>
      <c r="V968" s="102"/>
    </row>
    <row r="969" spans="2:22" ht="15.75" customHeight="1">
      <c r="B969" s="101"/>
      <c r="D969" s="111"/>
      <c r="E969" s="111"/>
      <c r="F969" s="153"/>
      <c r="G969" s="102"/>
      <c r="H969" s="101"/>
      <c r="I969" s="102"/>
      <c r="J969" s="102"/>
      <c r="K969" s="102"/>
      <c r="L969" s="101"/>
      <c r="M969" s="101"/>
      <c r="N969" s="102"/>
      <c r="O969" s="102"/>
      <c r="P969" s="102"/>
      <c r="Q969" s="102"/>
      <c r="R969" s="102"/>
      <c r="S969" s="102"/>
      <c r="T969" s="102"/>
      <c r="U969" s="102"/>
      <c r="V969" s="102"/>
    </row>
    <row r="970" spans="2:22" ht="15.75" customHeight="1">
      <c r="B970" s="101"/>
      <c r="D970" s="111"/>
      <c r="E970" s="111"/>
      <c r="F970" s="153"/>
      <c r="G970" s="102"/>
      <c r="H970" s="101"/>
      <c r="I970" s="102"/>
      <c r="J970" s="102"/>
      <c r="K970" s="102"/>
      <c r="L970" s="101"/>
      <c r="M970" s="101"/>
      <c r="N970" s="102"/>
      <c r="O970" s="102"/>
      <c r="P970" s="102"/>
      <c r="Q970" s="102"/>
      <c r="R970" s="102"/>
      <c r="S970" s="102"/>
      <c r="T970" s="102"/>
      <c r="U970" s="102"/>
      <c r="V970" s="102"/>
    </row>
    <row r="971" spans="2:22" ht="15.75" customHeight="1">
      <c r="B971" s="101"/>
      <c r="D971" s="111"/>
      <c r="E971" s="111"/>
      <c r="F971" s="153"/>
      <c r="G971" s="102"/>
      <c r="H971" s="101"/>
      <c r="I971" s="102"/>
      <c r="J971" s="102"/>
      <c r="K971" s="102"/>
      <c r="L971" s="101"/>
      <c r="M971" s="101"/>
      <c r="N971" s="102"/>
      <c r="O971" s="102"/>
      <c r="P971" s="102"/>
      <c r="Q971" s="102"/>
      <c r="R971" s="102"/>
      <c r="S971" s="102"/>
      <c r="T971" s="102"/>
      <c r="U971" s="102"/>
      <c r="V971" s="102"/>
    </row>
    <row r="972" spans="2:22" ht="15.75" customHeight="1">
      <c r="B972" s="101"/>
      <c r="D972" s="111"/>
      <c r="E972" s="111"/>
      <c r="F972" s="153"/>
      <c r="G972" s="102"/>
      <c r="H972" s="101"/>
      <c r="I972" s="102"/>
      <c r="J972" s="102"/>
      <c r="K972" s="102"/>
      <c r="L972" s="101"/>
      <c r="M972" s="101"/>
      <c r="N972" s="102"/>
      <c r="O972" s="102"/>
      <c r="P972" s="102"/>
      <c r="Q972" s="102"/>
      <c r="R972" s="102"/>
      <c r="S972" s="102"/>
      <c r="T972" s="102"/>
      <c r="U972" s="102"/>
      <c r="V972" s="102"/>
    </row>
    <row r="973" spans="2:22" ht="15.75" customHeight="1">
      <c r="B973" s="101"/>
      <c r="D973" s="111"/>
      <c r="E973" s="111"/>
      <c r="F973" s="153"/>
      <c r="G973" s="102"/>
      <c r="H973" s="101"/>
      <c r="I973" s="102"/>
      <c r="J973" s="102"/>
      <c r="K973" s="102"/>
      <c r="L973" s="101"/>
      <c r="M973" s="101"/>
      <c r="N973" s="102"/>
      <c r="O973" s="102"/>
      <c r="P973" s="102"/>
      <c r="Q973" s="102"/>
      <c r="R973" s="102"/>
      <c r="S973" s="102"/>
      <c r="T973" s="102"/>
      <c r="U973" s="102"/>
      <c r="V973" s="102"/>
    </row>
    <row r="974" spans="2:22" ht="15.75" customHeight="1">
      <c r="B974" s="101"/>
      <c r="D974" s="111"/>
      <c r="E974" s="111"/>
      <c r="F974" s="153"/>
      <c r="G974" s="102"/>
      <c r="H974" s="101"/>
      <c r="I974" s="102"/>
      <c r="J974" s="102"/>
      <c r="K974" s="102"/>
      <c r="L974" s="101"/>
      <c r="M974" s="101"/>
      <c r="N974" s="102"/>
      <c r="O974" s="102"/>
      <c r="P974" s="102"/>
      <c r="Q974" s="102"/>
      <c r="R974" s="102"/>
      <c r="S974" s="102"/>
      <c r="T974" s="102"/>
      <c r="U974" s="102"/>
      <c r="V974" s="102"/>
    </row>
    <row r="975" spans="2:22" ht="15.75" customHeight="1">
      <c r="B975" s="101"/>
      <c r="D975" s="111"/>
      <c r="E975" s="111"/>
      <c r="F975" s="153"/>
      <c r="G975" s="102"/>
      <c r="H975" s="101"/>
      <c r="I975" s="102"/>
      <c r="J975" s="102"/>
      <c r="K975" s="102"/>
      <c r="L975" s="101"/>
      <c r="M975" s="101"/>
      <c r="N975" s="102"/>
      <c r="O975" s="102"/>
      <c r="P975" s="102"/>
      <c r="Q975" s="102"/>
      <c r="R975" s="102"/>
      <c r="S975" s="102"/>
      <c r="T975" s="102"/>
      <c r="U975" s="102"/>
      <c r="V975" s="102"/>
    </row>
    <row r="976" spans="2:22" ht="15.75" customHeight="1">
      <c r="B976" s="101"/>
      <c r="D976" s="111"/>
      <c r="E976" s="111"/>
      <c r="F976" s="153"/>
      <c r="G976" s="102"/>
      <c r="H976" s="101"/>
      <c r="I976" s="102"/>
      <c r="J976" s="102"/>
      <c r="K976" s="102"/>
      <c r="L976" s="101"/>
      <c r="M976" s="101"/>
      <c r="N976" s="102"/>
      <c r="O976" s="102"/>
      <c r="P976" s="102"/>
      <c r="Q976" s="102"/>
      <c r="R976" s="102"/>
      <c r="S976" s="102"/>
      <c r="T976" s="102"/>
      <c r="U976" s="102"/>
      <c r="V976" s="102"/>
    </row>
    <row r="977" spans="2:22" ht="15.75" customHeight="1">
      <c r="B977" s="101"/>
      <c r="D977" s="111"/>
      <c r="E977" s="111"/>
      <c r="F977" s="153"/>
      <c r="G977" s="102"/>
      <c r="H977" s="101"/>
      <c r="I977" s="102"/>
      <c r="J977" s="102"/>
      <c r="K977" s="102"/>
      <c r="L977" s="101"/>
      <c r="M977" s="101"/>
      <c r="N977" s="102"/>
      <c r="O977" s="102"/>
      <c r="P977" s="102"/>
      <c r="Q977" s="102"/>
      <c r="R977" s="102"/>
      <c r="S977" s="102"/>
      <c r="T977" s="102"/>
      <c r="U977" s="102"/>
      <c r="V977" s="102"/>
    </row>
    <row r="978" spans="2:22" ht="15.75" customHeight="1">
      <c r="B978" s="101"/>
      <c r="D978" s="111"/>
      <c r="E978" s="111"/>
      <c r="F978" s="153"/>
      <c r="G978" s="102"/>
      <c r="H978" s="101"/>
      <c r="I978" s="102"/>
      <c r="J978" s="102"/>
      <c r="K978" s="102"/>
      <c r="L978" s="101"/>
      <c r="M978" s="101"/>
      <c r="N978" s="102"/>
      <c r="O978" s="102"/>
      <c r="P978" s="102"/>
      <c r="Q978" s="102"/>
      <c r="R978" s="102"/>
      <c r="S978" s="102"/>
      <c r="T978" s="102"/>
      <c r="U978" s="102"/>
      <c r="V978" s="102"/>
    </row>
    <row r="979" spans="2:22" ht="15.75" customHeight="1">
      <c r="B979" s="101"/>
      <c r="D979" s="111"/>
      <c r="E979" s="111"/>
      <c r="F979" s="153"/>
      <c r="G979" s="102"/>
      <c r="H979" s="101"/>
      <c r="I979" s="102"/>
      <c r="J979" s="102"/>
      <c r="K979" s="102"/>
      <c r="L979" s="101"/>
      <c r="M979" s="101"/>
      <c r="N979" s="102"/>
      <c r="O979" s="102"/>
      <c r="P979" s="102"/>
      <c r="Q979" s="102"/>
      <c r="R979" s="102"/>
      <c r="S979" s="102"/>
      <c r="T979" s="102"/>
      <c r="U979" s="102"/>
      <c r="V979" s="102"/>
    </row>
    <row r="980" spans="2:22" ht="15.75" customHeight="1">
      <c r="B980" s="101"/>
      <c r="D980" s="111"/>
      <c r="E980" s="111"/>
      <c r="F980" s="153"/>
      <c r="G980" s="102"/>
      <c r="H980" s="101"/>
      <c r="I980" s="102"/>
      <c r="J980" s="102"/>
      <c r="K980" s="102"/>
      <c r="L980" s="101"/>
      <c r="M980" s="101"/>
      <c r="N980" s="102"/>
      <c r="O980" s="102"/>
      <c r="P980" s="102"/>
      <c r="Q980" s="102"/>
      <c r="R980" s="102"/>
      <c r="S980" s="102"/>
      <c r="T980" s="102"/>
      <c r="U980" s="102"/>
      <c r="V980" s="102"/>
    </row>
    <row r="981" spans="2:22" ht="15.75" customHeight="1">
      <c r="B981" s="101"/>
      <c r="D981" s="111"/>
      <c r="E981" s="111"/>
      <c r="F981" s="153"/>
      <c r="G981" s="102"/>
      <c r="H981" s="101"/>
      <c r="I981" s="102"/>
      <c r="J981" s="102"/>
      <c r="K981" s="102"/>
      <c r="L981" s="101"/>
      <c r="M981" s="101"/>
      <c r="N981" s="102"/>
      <c r="O981" s="102"/>
      <c r="P981" s="102"/>
      <c r="Q981" s="102"/>
      <c r="R981" s="102"/>
      <c r="S981" s="102"/>
      <c r="T981" s="102"/>
      <c r="U981" s="102"/>
      <c r="V981" s="102"/>
    </row>
    <row r="982" spans="2:22" ht="15.75" customHeight="1">
      <c r="B982" s="101"/>
      <c r="D982" s="111"/>
      <c r="E982" s="111"/>
      <c r="F982" s="153"/>
      <c r="G982" s="102"/>
      <c r="H982" s="101"/>
      <c r="I982" s="102"/>
      <c r="J982" s="102"/>
      <c r="K982" s="102"/>
      <c r="L982" s="101"/>
      <c r="M982" s="101"/>
      <c r="N982" s="102"/>
      <c r="O982" s="102"/>
      <c r="P982" s="102"/>
      <c r="Q982" s="102"/>
      <c r="R982" s="102"/>
      <c r="S982" s="102"/>
      <c r="T982" s="102"/>
      <c r="U982" s="102"/>
      <c r="V982" s="102"/>
    </row>
    <row r="983" spans="2:22" ht="15.75" customHeight="1">
      <c r="B983" s="101"/>
      <c r="D983" s="111"/>
      <c r="E983" s="111"/>
      <c r="F983" s="153"/>
      <c r="G983" s="102"/>
      <c r="H983" s="101"/>
      <c r="I983" s="102"/>
      <c r="J983" s="102"/>
      <c r="K983" s="102"/>
      <c r="L983" s="101"/>
      <c r="M983" s="101"/>
      <c r="N983" s="102"/>
      <c r="O983" s="102"/>
      <c r="P983" s="102"/>
      <c r="Q983" s="102"/>
      <c r="R983" s="102"/>
      <c r="S983" s="102"/>
      <c r="T983" s="102"/>
      <c r="U983" s="102"/>
      <c r="V983" s="102"/>
    </row>
    <row r="984" spans="2:22" ht="15.75" customHeight="1">
      <c r="B984" s="101"/>
      <c r="D984" s="111"/>
      <c r="E984" s="111"/>
      <c r="F984" s="153"/>
      <c r="G984" s="102"/>
      <c r="H984" s="101"/>
      <c r="I984" s="102"/>
      <c r="J984" s="102"/>
      <c r="K984" s="102"/>
      <c r="L984" s="101"/>
      <c r="M984" s="101"/>
      <c r="N984" s="102"/>
      <c r="O984" s="102"/>
      <c r="P984" s="102"/>
      <c r="Q984" s="102"/>
      <c r="R984" s="102"/>
      <c r="S984" s="102"/>
      <c r="T984" s="102"/>
      <c r="U984" s="102"/>
      <c r="V984" s="102"/>
    </row>
    <row r="985" spans="2:22" ht="15.75" customHeight="1">
      <c r="B985" s="101"/>
      <c r="D985" s="111"/>
      <c r="E985" s="111"/>
      <c r="F985" s="153"/>
      <c r="G985" s="102"/>
      <c r="H985" s="101"/>
      <c r="I985" s="102"/>
      <c r="J985" s="102"/>
      <c r="K985" s="102"/>
      <c r="L985" s="101"/>
      <c r="M985" s="101"/>
      <c r="N985" s="102"/>
      <c r="O985" s="102"/>
      <c r="P985" s="102"/>
      <c r="Q985" s="102"/>
      <c r="R985" s="102"/>
      <c r="S985" s="102"/>
      <c r="T985" s="102"/>
      <c r="U985" s="102"/>
      <c r="V985" s="102"/>
    </row>
    <row r="986" spans="2:22" ht="15.75" customHeight="1">
      <c r="B986" s="101"/>
      <c r="D986" s="111"/>
      <c r="E986" s="111"/>
      <c r="F986" s="153"/>
      <c r="G986" s="102"/>
      <c r="H986" s="101"/>
      <c r="I986" s="102"/>
      <c r="J986" s="102"/>
      <c r="K986" s="102"/>
      <c r="L986" s="101"/>
      <c r="M986" s="101"/>
      <c r="N986" s="102"/>
      <c r="O986" s="102"/>
      <c r="P986" s="102"/>
      <c r="Q986" s="102"/>
      <c r="R986" s="102"/>
      <c r="S986" s="102"/>
      <c r="T986" s="102"/>
      <c r="U986" s="102"/>
      <c r="V986" s="102"/>
    </row>
    <row r="987" spans="2:22" ht="15.75" customHeight="1">
      <c r="B987" s="101"/>
      <c r="D987" s="111"/>
      <c r="E987" s="111"/>
      <c r="F987" s="153"/>
      <c r="G987" s="102"/>
      <c r="H987" s="101"/>
      <c r="I987" s="102"/>
      <c r="J987" s="102"/>
      <c r="K987" s="102"/>
      <c r="L987" s="101"/>
      <c r="M987" s="101"/>
      <c r="N987" s="102"/>
      <c r="O987" s="102"/>
      <c r="P987" s="102"/>
      <c r="Q987" s="102"/>
      <c r="R987" s="102"/>
      <c r="S987" s="102"/>
      <c r="T987" s="102"/>
      <c r="U987" s="102"/>
      <c r="V987" s="102"/>
    </row>
    <row r="988" spans="2:22" ht="15.75" customHeight="1">
      <c r="B988" s="101"/>
      <c r="D988" s="111"/>
      <c r="E988" s="111"/>
      <c r="F988" s="153"/>
      <c r="G988" s="102"/>
      <c r="H988" s="101"/>
      <c r="I988" s="102"/>
      <c r="J988" s="102"/>
      <c r="K988" s="102"/>
      <c r="L988" s="101"/>
      <c r="M988" s="101"/>
      <c r="N988" s="102"/>
      <c r="O988" s="102"/>
      <c r="P988" s="102"/>
      <c r="Q988" s="102"/>
      <c r="R988" s="102"/>
      <c r="S988" s="102"/>
      <c r="T988" s="102"/>
      <c r="U988" s="102"/>
      <c r="V988" s="102"/>
    </row>
    <row r="989" spans="2:22" ht="15.75" customHeight="1">
      <c r="B989" s="101"/>
      <c r="D989" s="111"/>
      <c r="E989" s="111"/>
      <c r="F989" s="153"/>
      <c r="G989" s="102"/>
      <c r="H989" s="101"/>
      <c r="I989" s="102"/>
      <c r="J989" s="102"/>
      <c r="K989" s="102"/>
      <c r="L989" s="101"/>
      <c r="M989" s="101"/>
      <c r="N989" s="102"/>
      <c r="O989" s="102"/>
      <c r="P989" s="102"/>
      <c r="Q989" s="102"/>
      <c r="R989" s="102"/>
      <c r="S989" s="102"/>
      <c r="T989" s="102"/>
      <c r="U989" s="102"/>
      <c r="V989" s="102"/>
    </row>
    <row r="990" spans="2:22" ht="15.75" customHeight="1">
      <c r="B990" s="101"/>
      <c r="D990" s="111"/>
      <c r="E990" s="111"/>
      <c r="F990" s="153"/>
      <c r="G990" s="102"/>
      <c r="H990" s="101"/>
      <c r="I990" s="102"/>
      <c r="J990" s="102"/>
      <c r="K990" s="102"/>
      <c r="L990" s="101"/>
      <c r="M990" s="101"/>
      <c r="N990" s="102"/>
      <c r="O990" s="102"/>
      <c r="P990" s="102"/>
      <c r="Q990" s="102"/>
      <c r="R990" s="102"/>
      <c r="S990" s="102"/>
      <c r="T990" s="102"/>
      <c r="U990" s="102"/>
      <c r="V990" s="102"/>
    </row>
    <row r="991" spans="2:22" ht="15.75" customHeight="1">
      <c r="B991" s="101"/>
      <c r="D991" s="111"/>
      <c r="E991" s="111"/>
      <c r="F991" s="153"/>
      <c r="G991" s="102"/>
      <c r="H991" s="101"/>
      <c r="I991" s="102"/>
      <c r="J991" s="102"/>
      <c r="K991" s="102"/>
      <c r="L991" s="101"/>
      <c r="M991" s="101"/>
      <c r="N991" s="102"/>
      <c r="O991" s="102"/>
      <c r="P991" s="102"/>
      <c r="Q991" s="102"/>
      <c r="R991" s="102"/>
      <c r="S991" s="102"/>
      <c r="T991" s="102"/>
      <c r="U991" s="102"/>
      <c r="V991" s="102"/>
    </row>
    <row r="992" spans="2:22" ht="15.75" customHeight="1">
      <c r="B992" s="101"/>
      <c r="D992" s="111"/>
      <c r="E992" s="111"/>
      <c r="F992" s="153"/>
      <c r="G992" s="102"/>
      <c r="H992" s="101"/>
      <c r="I992" s="102"/>
      <c r="J992" s="102"/>
      <c r="K992" s="102"/>
      <c r="L992" s="101"/>
      <c r="M992" s="101"/>
      <c r="N992" s="102"/>
      <c r="O992" s="102"/>
      <c r="P992" s="102"/>
      <c r="Q992" s="102"/>
      <c r="R992" s="102"/>
      <c r="S992" s="102"/>
      <c r="T992" s="102"/>
      <c r="U992" s="102"/>
      <c r="V992" s="102"/>
    </row>
    <row r="993" spans="2:22" ht="15.75" customHeight="1">
      <c r="B993" s="101"/>
      <c r="D993" s="111"/>
      <c r="E993" s="111"/>
      <c r="F993" s="153"/>
      <c r="G993" s="102"/>
      <c r="H993" s="101"/>
      <c r="I993" s="102"/>
      <c r="J993" s="102"/>
      <c r="K993" s="102"/>
      <c r="L993" s="101"/>
      <c r="M993" s="101"/>
      <c r="N993" s="102"/>
      <c r="O993" s="102"/>
      <c r="P993" s="102"/>
      <c r="Q993" s="102"/>
      <c r="R993" s="102"/>
      <c r="S993" s="102"/>
      <c r="T993" s="102"/>
      <c r="U993" s="102"/>
      <c r="V993" s="102"/>
    </row>
    <row r="994" spans="2:22" ht="15.75" customHeight="1">
      <c r="B994" s="101"/>
      <c r="D994" s="111"/>
      <c r="E994" s="111"/>
      <c r="F994" s="153"/>
      <c r="G994" s="102"/>
      <c r="H994" s="101"/>
      <c r="I994" s="102"/>
      <c r="J994" s="102"/>
      <c r="K994" s="102"/>
      <c r="L994" s="101"/>
      <c r="M994" s="101"/>
      <c r="N994" s="102"/>
      <c r="O994" s="102"/>
      <c r="P994" s="102"/>
      <c r="Q994" s="102"/>
      <c r="R994" s="102"/>
      <c r="S994" s="102"/>
      <c r="T994" s="102"/>
      <c r="U994" s="102"/>
      <c r="V994" s="102"/>
    </row>
    <row r="995" spans="2:22" ht="15.75" customHeight="1">
      <c r="B995" s="101"/>
      <c r="D995" s="111"/>
      <c r="E995" s="111"/>
      <c r="F995" s="153"/>
      <c r="G995" s="102"/>
      <c r="H995" s="101"/>
      <c r="I995" s="102"/>
      <c r="J995" s="102"/>
      <c r="K995" s="102"/>
      <c r="L995" s="101"/>
      <c r="M995" s="101"/>
      <c r="N995" s="102"/>
      <c r="O995" s="102"/>
      <c r="P995" s="102"/>
      <c r="Q995" s="102"/>
      <c r="R995" s="102"/>
      <c r="S995" s="102"/>
      <c r="T995" s="102"/>
      <c r="U995" s="102"/>
      <c r="V995" s="102"/>
    </row>
    <row r="996" spans="2:22" ht="15.75" customHeight="1">
      <c r="B996" s="101"/>
      <c r="D996" s="111"/>
      <c r="E996" s="111"/>
      <c r="F996" s="153"/>
      <c r="G996" s="102"/>
      <c r="H996" s="101"/>
      <c r="I996" s="102"/>
      <c r="J996" s="102"/>
      <c r="K996" s="102"/>
      <c r="L996" s="101"/>
      <c r="M996" s="101"/>
      <c r="N996" s="102"/>
      <c r="O996" s="102"/>
      <c r="P996" s="102"/>
      <c r="Q996" s="102"/>
      <c r="R996" s="102"/>
      <c r="S996" s="102"/>
      <c r="T996" s="102"/>
      <c r="U996" s="102"/>
      <c r="V996" s="102"/>
    </row>
    <row r="997" spans="2:22" ht="15.75" customHeight="1">
      <c r="B997" s="101"/>
      <c r="D997" s="111"/>
      <c r="E997" s="111"/>
      <c r="F997" s="153"/>
      <c r="G997" s="102"/>
      <c r="H997" s="101"/>
      <c r="I997" s="102"/>
      <c r="J997" s="102"/>
      <c r="K997" s="102"/>
      <c r="L997" s="101"/>
      <c r="M997" s="101"/>
      <c r="N997" s="102"/>
      <c r="O997" s="102"/>
      <c r="P997" s="102"/>
      <c r="Q997" s="102"/>
      <c r="R997" s="102"/>
      <c r="S997" s="102"/>
      <c r="T997" s="102"/>
      <c r="U997" s="102"/>
      <c r="V997" s="102"/>
    </row>
    <row r="998" spans="2:22" ht="15.75" customHeight="1">
      <c r="B998" s="101"/>
      <c r="D998" s="111"/>
      <c r="E998" s="111"/>
      <c r="F998" s="153"/>
      <c r="G998" s="102"/>
      <c r="H998" s="101"/>
      <c r="I998" s="102"/>
      <c r="J998" s="102"/>
      <c r="K998" s="102"/>
      <c r="L998" s="101"/>
      <c r="M998" s="101"/>
      <c r="N998" s="102"/>
      <c r="O998" s="102"/>
      <c r="P998" s="102"/>
      <c r="Q998" s="102"/>
      <c r="R998" s="102"/>
      <c r="S998" s="102"/>
      <c r="T998" s="102"/>
      <c r="U998" s="102"/>
      <c r="V998" s="102"/>
    </row>
    <row r="999" spans="2:22" ht="15.75" customHeight="1">
      <c r="B999" s="101"/>
      <c r="D999" s="111"/>
      <c r="E999" s="111"/>
      <c r="F999" s="153"/>
      <c r="G999" s="102"/>
      <c r="H999" s="101"/>
      <c r="I999" s="102"/>
      <c r="J999" s="102"/>
      <c r="K999" s="102"/>
      <c r="L999" s="101"/>
      <c r="M999" s="101"/>
      <c r="N999" s="102"/>
      <c r="O999" s="102"/>
      <c r="P999" s="102"/>
      <c r="Q999" s="102"/>
      <c r="R999" s="102"/>
      <c r="S999" s="102"/>
      <c r="T999" s="102"/>
      <c r="U999" s="102"/>
      <c r="V999" s="102"/>
    </row>
    <row r="1000" spans="2:22" ht="15.75" customHeight="1">
      <c r="B1000" s="101"/>
      <c r="D1000" s="111"/>
      <c r="E1000" s="111"/>
      <c r="F1000" s="153"/>
      <c r="G1000" s="102"/>
      <c r="H1000" s="101"/>
      <c r="I1000" s="102"/>
      <c r="J1000" s="102"/>
      <c r="K1000" s="102"/>
      <c r="L1000" s="101"/>
      <c r="M1000" s="101"/>
      <c r="N1000" s="102"/>
      <c r="O1000" s="102"/>
      <c r="P1000" s="102"/>
      <c r="Q1000" s="102"/>
      <c r="R1000" s="102"/>
      <c r="S1000" s="102"/>
      <c r="T1000" s="102"/>
      <c r="U1000" s="102"/>
      <c r="V1000" s="102"/>
    </row>
  </sheetData>
  <mergeCells count="15">
    <mergeCell ref="T6:T7"/>
    <mergeCell ref="U6:U7"/>
    <mergeCell ref="V6:V7"/>
    <mergeCell ref="A6:A7"/>
    <mergeCell ref="B6:B7"/>
    <mergeCell ref="C6:C7"/>
    <mergeCell ref="D6:D7"/>
    <mergeCell ref="E6:E7"/>
    <mergeCell ref="F6:F7"/>
    <mergeCell ref="G6:G7"/>
    <mergeCell ref="H6:H7"/>
    <mergeCell ref="I6:M6"/>
    <mergeCell ref="N6:Q6"/>
    <mergeCell ref="R6:R7"/>
    <mergeCell ref="S6:S7"/>
  </mergeCells>
  <dataValidations count="1">
    <dataValidation type="list" allowBlank="1" showErrorMessage="1" sqref="E9:E101" xr:uid="{00000000-0002-0000-0200-000000000000}">
      <formula1>MACTY</formula1>
    </dataValidation>
  </dataValidations>
  <pageMargins left="0.7" right="0.7" top="0.75" bottom="0.75" header="0" footer="0"/>
  <pageSetup orientation="portrait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Q1000"/>
  <sheetViews>
    <sheetView showGridLines="0" workbookViewId="0">
      <selection activeCell="E14" sqref="E14"/>
    </sheetView>
  </sheetViews>
  <sheetFormatPr defaultColWidth="11.25" defaultRowHeight="15" customHeight="1"/>
  <cols>
    <col min="1" max="1" width="3" customWidth="1"/>
    <col min="2" max="2" width="10.125" customWidth="1"/>
    <col min="3" max="4" width="16.5" customWidth="1"/>
    <col min="5" max="5" width="15.625" customWidth="1"/>
    <col min="6" max="6" width="4.875" customWidth="1"/>
    <col min="7" max="7" width="6.375" customWidth="1"/>
    <col min="8" max="8" width="11.375" customWidth="1"/>
    <col min="9" max="9" width="11.125" customWidth="1"/>
    <col min="10" max="10" width="10.125" customWidth="1"/>
    <col min="11" max="11" width="10.625" customWidth="1"/>
    <col min="12" max="12" width="13.125" customWidth="1"/>
    <col min="13" max="13" width="14.5" customWidth="1"/>
    <col min="14" max="14" width="13" customWidth="1"/>
    <col min="15" max="15" width="12.625" customWidth="1"/>
    <col min="16" max="16" width="13" customWidth="1"/>
    <col min="17" max="17" width="9.375" customWidth="1"/>
    <col min="18" max="27" width="8.5" customWidth="1"/>
  </cols>
  <sheetData>
    <row r="1" spans="1:17" ht="15.75" customHeight="1">
      <c r="A1" s="100" t="str">
        <f>"                                         "&amp;ThongtinDN!C5&amp;" "&amp;ThongtinDN!D5</f>
        <v xml:space="preserve">                                         Tên đơn vị:  </v>
      </c>
      <c r="K1" s="102"/>
    </row>
    <row r="2" spans="1:17" ht="15.75" customHeight="1">
      <c r="A2" s="100" t="str">
        <f>"                                         "&amp;ThongtinDN!C6&amp;" "&amp;ThongtinDN!D6</f>
        <v xml:space="preserve">                                         Địa chỉ: </v>
      </c>
      <c r="K2" s="102"/>
    </row>
    <row r="3" spans="1:17" ht="15.75" customHeight="1">
      <c r="A3" s="100" t="str">
        <f>"                                         "&amp;ThongtinDN!C7&amp;" "&amp;ThongtinDN!D7</f>
        <v xml:space="preserve">                                         MST:  </v>
      </c>
      <c r="K3" s="102"/>
    </row>
    <row r="4" spans="1:17" ht="15.75" customHeight="1">
      <c r="F4" s="103"/>
      <c r="G4" s="103"/>
      <c r="H4" s="103"/>
      <c r="I4" s="103"/>
      <c r="J4" s="103"/>
      <c r="K4" s="105"/>
      <c r="L4" s="103"/>
      <c r="M4" s="103"/>
    </row>
    <row r="5" spans="1:17" ht="29.25" customHeight="1">
      <c r="B5" s="302" t="s">
        <v>106</v>
      </c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4"/>
    </row>
    <row r="6" spans="1:17" ht="15.75" customHeight="1">
      <c r="A6" s="100"/>
      <c r="B6" s="305" t="str">
        <f>ThongtinDN!D18</f>
        <v>Từ ngày 01/01/2025   đến 31/12/2025</v>
      </c>
      <c r="C6" s="306"/>
      <c r="D6" s="306"/>
      <c r="E6" s="306"/>
      <c r="F6" s="306"/>
      <c r="G6" s="306"/>
      <c r="H6" s="306"/>
      <c r="I6" s="306"/>
      <c r="J6" s="306"/>
      <c r="K6" s="306"/>
      <c r="L6" s="306"/>
      <c r="M6" s="306"/>
      <c r="N6" s="306"/>
      <c r="O6" s="306"/>
      <c r="P6" s="306"/>
      <c r="Q6" s="307"/>
    </row>
    <row r="7" spans="1:17" ht="15.75" customHeight="1">
      <c r="B7" s="308" t="s">
        <v>107</v>
      </c>
      <c r="C7" s="309" t="s">
        <v>52</v>
      </c>
      <c r="D7" s="313" t="s">
        <v>222</v>
      </c>
      <c r="E7" s="154" t="s">
        <v>108</v>
      </c>
      <c r="F7" s="154" t="s">
        <v>109</v>
      </c>
      <c r="G7" s="310" t="s">
        <v>110</v>
      </c>
      <c r="H7" s="311" t="s">
        <v>111</v>
      </c>
      <c r="I7" s="306"/>
      <c r="J7" s="306"/>
      <c r="K7" s="307"/>
      <c r="L7" s="311" t="s">
        <v>112</v>
      </c>
      <c r="M7" s="306"/>
      <c r="N7" s="307"/>
      <c r="O7" s="298" t="s">
        <v>113</v>
      </c>
      <c r="P7" s="300" t="s">
        <v>114</v>
      </c>
      <c r="Q7" s="312" t="s">
        <v>65</v>
      </c>
    </row>
    <row r="8" spans="1:17" ht="15.75" customHeight="1" thickBot="1">
      <c r="B8" s="287"/>
      <c r="C8" s="281"/>
      <c r="D8" s="314"/>
      <c r="E8" s="155"/>
      <c r="F8" s="155"/>
      <c r="G8" s="281"/>
      <c r="H8" s="156" t="s">
        <v>70</v>
      </c>
      <c r="I8" s="156" t="s">
        <v>71</v>
      </c>
      <c r="J8" s="157" t="s">
        <v>72</v>
      </c>
      <c r="K8" s="158" t="s">
        <v>115</v>
      </c>
      <c r="L8" s="156" t="s">
        <v>70</v>
      </c>
      <c r="M8" s="156" t="s">
        <v>71</v>
      </c>
      <c r="N8" s="157" t="s">
        <v>72</v>
      </c>
      <c r="O8" s="299"/>
      <c r="P8" s="301"/>
      <c r="Q8" s="283"/>
    </row>
    <row r="9" spans="1:17" ht="15.75" customHeight="1">
      <c r="B9" s="159"/>
      <c r="C9" s="159"/>
      <c r="D9" s="159"/>
      <c r="E9" s="159" t="s">
        <v>105</v>
      </c>
      <c r="F9" s="159"/>
      <c r="G9" s="160"/>
      <c r="H9" s="161"/>
      <c r="I9" s="161"/>
      <c r="J9" s="162"/>
      <c r="K9" s="163"/>
      <c r="L9" s="164">
        <f t="shared" ref="L9:P9" si="0">SUM(L10:L556)</f>
        <v>895849933.5</v>
      </c>
      <c r="M9" s="164">
        <f t="shared" si="0"/>
        <v>426080000</v>
      </c>
      <c r="N9" s="164">
        <f t="shared" si="0"/>
        <v>0</v>
      </c>
      <c r="O9" s="164">
        <f t="shared" si="0"/>
        <v>11977250</v>
      </c>
      <c r="P9" s="164">
        <f t="shared" si="0"/>
        <v>105000000</v>
      </c>
      <c r="Q9" s="165"/>
    </row>
    <row r="10" spans="1:17" ht="15.75" customHeight="1">
      <c r="B10" s="166">
        <v>44008</v>
      </c>
      <c r="C10" s="166" t="s">
        <v>95</v>
      </c>
      <c r="D10" s="166"/>
      <c r="E10" s="167" t="s">
        <v>116</v>
      </c>
      <c r="F10" s="168" t="s">
        <v>117</v>
      </c>
      <c r="G10" s="169">
        <v>83</v>
      </c>
      <c r="H10" s="169"/>
      <c r="I10" s="169"/>
      <c r="J10" s="169"/>
      <c r="K10" s="169">
        <v>3000</v>
      </c>
      <c r="L10" s="170">
        <f t="shared" ref="L10:O10" si="1">IF($G10&gt;0,$G10*H10,H10)</f>
        <v>0</v>
      </c>
      <c r="M10" s="170">
        <f t="shared" si="1"/>
        <v>0</v>
      </c>
      <c r="N10" s="170">
        <f t="shared" si="1"/>
        <v>0</v>
      </c>
      <c r="O10" s="170">
        <f t="shared" si="1"/>
        <v>249000</v>
      </c>
      <c r="P10" s="171"/>
      <c r="Q10" s="172"/>
    </row>
    <row r="11" spans="1:17" ht="15.75" customHeight="1">
      <c r="B11" s="173">
        <v>44010</v>
      </c>
      <c r="C11" s="166" t="s">
        <v>95</v>
      </c>
      <c r="D11" s="255"/>
      <c r="E11" s="167" t="s">
        <v>118</v>
      </c>
      <c r="F11" s="174"/>
      <c r="G11" s="175"/>
      <c r="H11" s="175"/>
      <c r="I11" s="175"/>
      <c r="J11" s="175"/>
      <c r="K11" s="175">
        <v>165000</v>
      </c>
      <c r="L11" s="176">
        <f t="shared" ref="L11:O11" si="2">IF($G11&gt;0,$G11*H11,H11)</f>
        <v>0</v>
      </c>
      <c r="M11" s="176">
        <f t="shared" si="2"/>
        <v>0</v>
      </c>
      <c r="N11" s="176">
        <f t="shared" si="2"/>
        <v>0</v>
      </c>
      <c r="O11" s="176">
        <f t="shared" si="2"/>
        <v>165000</v>
      </c>
      <c r="P11" s="177"/>
      <c r="Q11" s="175"/>
    </row>
    <row r="12" spans="1:17" ht="15.75" customHeight="1">
      <c r="B12" s="173">
        <v>44010</v>
      </c>
      <c r="C12" s="166" t="s">
        <v>95</v>
      </c>
      <c r="D12" s="255"/>
      <c r="E12" s="167" t="s">
        <v>119</v>
      </c>
      <c r="F12" s="174" t="s">
        <v>120</v>
      </c>
      <c r="G12" s="175">
        <v>100</v>
      </c>
      <c r="H12" s="175">
        <v>25200</v>
      </c>
      <c r="I12" s="175"/>
      <c r="J12" s="175"/>
      <c r="K12" s="175"/>
      <c r="L12" s="176">
        <f t="shared" ref="L12:O12" si="3">IF($G12&gt;0,$G12*H12,H12)</f>
        <v>2520000</v>
      </c>
      <c r="M12" s="176">
        <f t="shared" si="3"/>
        <v>0</v>
      </c>
      <c r="N12" s="176">
        <f t="shared" si="3"/>
        <v>0</v>
      </c>
      <c r="O12" s="176">
        <f t="shared" si="3"/>
        <v>0</v>
      </c>
      <c r="P12" s="177"/>
      <c r="Q12" s="175"/>
    </row>
    <row r="13" spans="1:17" ht="15.75" customHeight="1">
      <c r="B13" s="173">
        <v>44013</v>
      </c>
      <c r="C13" s="166" t="s">
        <v>95</v>
      </c>
      <c r="D13" s="255"/>
      <c r="E13" s="167" t="s">
        <v>223</v>
      </c>
      <c r="F13" s="174"/>
      <c r="G13" s="175"/>
      <c r="H13" s="175"/>
      <c r="I13" s="175"/>
      <c r="J13" s="175"/>
      <c r="K13" s="175"/>
      <c r="L13" s="176"/>
      <c r="M13" s="176">
        <f t="shared" ref="M13:O13" si="4">IF($G13&gt;0,$G13*I13,I13)</f>
        <v>0</v>
      </c>
      <c r="N13" s="176">
        <f t="shared" si="4"/>
        <v>0</v>
      </c>
      <c r="O13" s="176">
        <f t="shared" si="4"/>
        <v>0</v>
      </c>
      <c r="P13" s="177">
        <v>5000000</v>
      </c>
      <c r="Q13" s="175"/>
    </row>
    <row r="14" spans="1:17" ht="15.75" customHeight="1">
      <c r="B14" s="173">
        <v>44014</v>
      </c>
      <c r="C14" s="166" t="s">
        <v>95</v>
      </c>
      <c r="D14" s="255"/>
      <c r="E14" s="167" t="s">
        <v>123</v>
      </c>
      <c r="F14" s="174" t="s">
        <v>120</v>
      </c>
      <c r="G14" s="175">
        <v>3</v>
      </c>
      <c r="H14" s="175">
        <v>22000</v>
      </c>
      <c r="I14" s="175"/>
      <c r="J14" s="175"/>
      <c r="K14" s="175"/>
      <c r="L14" s="176">
        <f t="shared" ref="L14:O14" si="5">IF($G14&gt;0,$G14*H14,H14)</f>
        <v>66000</v>
      </c>
      <c r="M14" s="176">
        <f t="shared" si="5"/>
        <v>0</v>
      </c>
      <c r="N14" s="176">
        <f t="shared" si="5"/>
        <v>0</v>
      </c>
      <c r="O14" s="176">
        <f t="shared" si="5"/>
        <v>0</v>
      </c>
      <c r="P14" s="177"/>
      <c r="Q14" s="175"/>
    </row>
    <row r="15" spans="1:17" ht="15.75" customHeight="1">
      <c r="B15" s="173">
        <v>44014</v>
      </c>
      <c r="C15" s="166" t="s">
        <v>95</v>
      </c>
      <c r="D15" s="255"/>
      <c r="E15" s="167" t="s">
        <v>124</v>
      </c>
      <c r="F15" s="174" t="s">
        <v>120</v>
      </c>
      <c r="G15" s="175">
        <v>1</v>
      </c>
      <c r="H15" s="175">
        <v>22000</v>
      </c>
      <c r="I15" s="175"/>
      <c r="J15" s="175"/>
      <c r="K15" s="175"/>
      <c r="L15" s="176">
        <f t="shared" ref="L15:O15" si="6">IF($G15&gt;0,$G15*H15,H15)</f>
        <v>22000</v>
      </c>
      <c r="M15" s="176">
        <f t="shared" si="6"/>
        <v>0</v>
      </c>
      <c r="N15" s="176">
        <f t="shared" si="6"/>
        <v>0</v>
      </c>
      <c r="O15" s="176">
        <f t="shared" si="6"/>
        <v>0</v>
      </c>
      <c r="P15" s="177"/>
      <c r="Q15" s="175"/>
    </row>
    <row r="16" spans="1:17" ht="15.75" customHeight="1">
      <c r="B16" s="173">
        <v>44011</v>
      </c>
      <c r="C16" s="166" t="s">
        <v>95</v>
      </c>
      <c r="D16" s="255"/>
      <c r="E16" s="167" t="s">
        <v>125</v>
      </c>
      <c r="F16" s="174" t="s">
        <v>126</v>
      </c>
      <c r="G16" s="175">
        <v>1979</v>
      </c>
      <c r="H16" s="175">
        <v>28000</v>
      </c>
      <c r="I16" s="175"/>
      <c r="J16" s="175"/>
      <c r="K16" s="175"/>
      <c r="L16" s="176">
        <f t="shared" ref="L16:O16" si="7">IF($G16&gt;0,$G16*H16,H16)</f>
        <v>55412000</v>
      </c>
      <c r="M16" s="176">
        <f t="shared" si="7"/>
        <v>0</v>
      </c>
      <c r="N16" s="176">
        <f t="shared" si="7"/>
        <v>0</v>
      </c>
      <c r="O16" s="176">
        <f t="shared" si="7"/>
        <v>0</v>
      </c>
      <c r="P16" s="177"/>
      <c r="Q16" s="175"/>
    </row>
    <row r="17" spans="2:17" ht="15.75" customHeight="1">
      <c r="B17" s="173">
        <v>44015</v>
      </c>
      <c r="C17" s="166" t="s">
        <v>95</v>
      </c>
      <c r="D17" s="255"/>
      <c r="E17" s="167" t="s">
        <v>127</v>
      </c>
      <c r="F17" s="174" t="s">
        <v>120</v>
      </c>
      <c r="G17" s="175">
        <v>1796</v>
      </c>
      <c r="H17" s="175">
        <v>14700</v>
      </c>
      <c r="I17" s="175"/>
      <c r="J17" s="175"/>
      <c r="K17" s="175"/>
      <c r="L17" s="176">
        <f t="shared" ref="L17:O17" si="8">IF($G17&gt;0,$G17*H17,H17)</f>
        <v>26401200</v>
      </c>
      <c r="M17" s="176">
        <f t="shared" si="8"/>
        <v>0</v>
      </c>
      <c r="N17" s="176">
        <f t="shared" si="8"/>
        <v>0</v>
      </c>
      <c r="O17" s="176">
        <f t="shared" si="8"/>
        <v>0</v>
      </c>
      <c r="P17" s="177"/>
      <c r="Q17" s="175"/>
    </row>
    <row r="18" spans="2:17" ht="15.75" customHeight="1">
      <c r="B18" s="173">
        <v>44015</v>
      </c>
      <c r="C18" s="166" t="s">
        <v>95</v>
      </c>
      <c r="D18" s="255"/>
      <c r="E18" s="167" t="s">
        <v>128</v>
      </c>
      <c r="F18" s="174" t="s">
        <v>120</v>
      </c>
      <c r="G18" s="175">
        <v>206</v>
      </c>
      <c r="H18" s="175">
        <v>14650</v>
      </c>
      <c r="I18" s="175"/>
      <c r="J18" s="175"/>
      <c r="K18" s="175"/>
      <c r="L18" s="176">
        <f t="shared" ref="L18:O18" si="9">IF($G18&gt;0,$G18*H18,H18)</f>
        <v>3017900</v>
      </c>
      <c r="M18" s="176">
        <f t="shared" si="9"/>
        <v>0</v>
      </c>
      <c r="N18" s="176">
        <f t="shared" si="9"/>
        <v>0</v>
      </c>
      <c r="O18" s="176">
        <f t="shared" si="9"/>
        <v>0</v>
      </c>
      <c r="P18" s="177"/>
      <c r="Q18" s="175"/>
    </row>
    <row r="19" spans="2:17" ht="15.75" customHeight="1">
      <c r="B19" s="173">
        <v>44015</v>
      </c>
      <c r="C19" s="166" t="s">
        <v>95</v>
      </c>
      <c r="D19" s="255"/>
      <c r="E19" s="167" t="s">
        <v>129</v>
      </c>
      <c r="F19" s="174" t="s">
        <v>126</v>
      </c>
      <c r="G19" s="175">
        <v>230</v>
      </c>
      <c r="H19" s="175">
        <v>90500</v>
      </c>
      <c r="I19" s="175"/>
      <c r="J19" s="175"/>
      <c r="K19" s="175"/>
      <c r="L19" s="176">
        <f t="shared" ref="L19:O19" si="10">IF($G19&gt;0,$G19*H19,H19)</f>
        <v>20815000</v>
      </c>
      <c r="M19" s="176">
        <f t="shared" si="10"/>
        <v>0</v>
      </c>
      <c r="N19" s="176">
        <f t="shared" si="10"/>
        <v>0</v>
      </c>
      <c r="O19" s="176">
        <f t="shared" si="10"/>
        <v>0</v>
      </c>
      <c r="P19" s="177"/>
      <c r="Q19" s="175"/>
    </row>
    <row r="20" spans="2:17" ht="15.75" customHeight="1">
      <c r="B20" s="173">
        <v>44015</v>
      </c>
      <c r="C20" s="166" t="s">
        <v>95</v>
      </c>
      <c r="D20" s="255"/>
      <c r="E20" s="167" t="s">
        <v>130</v>
      </c>
      <c r="F20" s="178" t="s">
        <v>126</v>
      </c>
      <c r="G20" s="175">
        <v>280</v>
      </c>
      <c r="H20" s="175">
        <v>142100</v>
      </c>
      <c r="I20" s="175"/>
      <c r="J20" s="175"/>
      <c r="K20" s="175"/>
      <c r="L20" s="176">
        <f t="shared" ref="L20:O20" si="11">IF($G20&gt;0,$G20*H20,H20)</f>
        <v>39788000</v>
      </c>
      <c r="M20" s="176">
        <f t="shared" si="11"/>
        <v>0</v>
      </c>
      <c r="N20" s="176">
        <f t="shared" si="11"/>
        <v>0</v>
      </c>
      <c r="O20" s="176">
        <f t="shared" si="11"/>
        <v>0</v>
      </c>
      <c r="P20" s="177"/>
      <c r="Q20" s="175"/>
    </row>
    <row r="21" spans="2:17" ht="15.75" customHeight="1">
      <c r="B21" s="173">
        <v>44015</v>
      </c>
      <c r="C21" s="166" t="s">
        <v>95</v>
      </c>
      <c r="D21" s="255"/>
      <c r="E21" s="167" t="s">
        <v>131</v>
      </c>
      <c r="F21" s="174" t="s">
        <v>126</v>
      </c>
      <c r="G21" s="175">
        <v>180</v>
      </c>
      <c r="H21" s="175">
        <v>195100</v>
      </c>
      <c r="I21" s="175"/>
      <c r="J21" s="175"/>
      <c r="K21" s="175"/>
      <c r="L21" s="176">
        <f t="shared" ref="L21:O21" si="12">IF($G21&gt;0,$G21*H21,H21)</f>
        <v>35118000</v>
      </c>
      <c r="M21" s="176">
        <f t="shared" si="12"/>
        <v>0</v>
      </c>
      <c r="N21" s="176">
        <f t="shared" si="12"/>
        <v>0</v>
      </c>
      <c r="O21" s="176">
        <f t="shared" si="12"/>
        <v>0</v>
      </c>
      <c r="P21" s="177"/>
      <c r="Q21" s="175"/>
    </row>
    <row r="22" spans="2:17" ht="15.75" customHeight="1">
      <c r="B22" s="173">
        <v>44015</v>
      </c>
      <c r="C22" s="166" t="s">
        <v>95</v>
      </c>
      <c r="D22" s="255"/>
      <c r="E22" s="167" t="s">
        <v>132</v>
      </c>
      <c r="F22" s="174" t="s">
        <v>126</v>
      </c>
      <c r="G22" s="175">
        <v>205</v>
      </c>
      <c r="H22" s="175">
        <v>254200</v>
      </c>
      <c r="I22" s="175"/>
      <c r="J22" s="175"/>
      <c r="K22" s="175"/>
      <c r="L22" s="176">
        <f t="shared" ref="L22:O22" si="13">IF($G22&gt;0,$G22*H22,H22)</f>
        <v>52111000</v>
      </c>
      <c r="M22" s="176">
        <f t="shared" si="13"/>
        <v>0</v>
      </c>
      <c r="N22" s="176">
        <f t="shared" si="13"/>
        <v>0</v>
      </c>
      <c r="O22" s="176">
        <f t="shared" si="13"/>
        <v>0</v>
      </c>
      <c r="P22" s="177"/>
      <c r="Q22" s="175"/>
    </row>
    <row r="23" spans="2:17" ht="15.75" customHeight="1">
      <c r="B23" s="173">
        <v>44015</v>
      </c>
      <c r="C23" s="166" t="s">
        <v>95</v>
      </c>
      <c r="D23" s="255"/>
      <c r="E23" s="167" t="s">
        <v>133</v>
      </c>
      <c r="F23" s="174" t="s">
        <v>126</v>
      </c>
      <c r="G23" s="175">
        <v>2</v>
      </c>
      <c r="H23" s="175">
        <v>321800</v>
      </c>
      <c r="I23" s="175"/>
      <c r="J23" s="175"/>
      <c r="K23" s="175"/>
      <c r="L23" s="176">
        <f t="shared" ref="L23:O23" si="14">IF($G23&gt;0,$G23*H23,H23)</f>
        <v>643600</v>
      </c>
      <c r="M23" s="176">
        <f t="shared" si="14"/>
        <v>0</v>
      </c>
      <c r="N23" s="176">
        <f t="shared" si="14"/>
        <v>0</v>
      </c>
      <c r="O23" s="176">
        <f t="shared" si="14"/>
        <v>0</v>
      </c>
      <c r="P23" s="177"/>
      <c r="Q23" s="175"/>
    </row>
    <row r="24" spans="2:17" ht="15.75" customHeight="1">
      <c r="B24" s="173">
        <v>44015</v>
      </c>
      <c r="C24" s="166" t="s">
        <v>95</v>
      </c>
      <c r="D24" s="255"/>
      <c r="E24" s="167" t="s">
        <v>134</v>
      </c>
      <c r="F24" s="174" t="s">
        <v>135</v>
      </c>
      <c r="G24" s="175">
        <v>150</v>
      </c>
      <c r="H24" s="175">
        <v>76000</v>
      </c>
      <c r="I24" s="175"/>
      <c r="J24" s="175"/>
      <c r="K24" s="175"/>
      <c r="L24" s="176">
        <f t="shared" ref="L24:O24" si="15">IF($G24&gt;0,$G24*H24,H24)</f>
        <v>11400000</v>
      </c>
      <c r="M24" s="176">
        <f t="shared" si="15"/>
        <v>0</v>
      </c>
      <c r="N24" s="176">
        <f t="shared" si="15"/>
        <v>0</v>
      </c>
      <c r="O24" s="176">
        <f t="shared" si="15"/>
        <v>0</v>
      </c>
      <c r="P24" s="177"/>
      <c r="Q24" s="175"/>
    </row>
    <row r="25" spans="2:17" ht="15.75" customHeight="1">
      <c r="B25" s="173">
        <v>44015</v>
      </c>
      <c r="C25" s="166" t="s">
        <v>95</v>
      </c>
      <c r="D25" s="255"/>
      <c r="E25" s="167" t="s">
        <v>136</v>
      </c>
      <c r="F25" s="174" t="s">
        <v>137</v>
      </c>
      <c r="G25" s="175">
        <v>11.414999999999999</v>
      </c>
      <c r="H25" s="175">
        <v>100000</v>
      </c>
      <c r="I25" s="175"/>
      <c r="J25" s="175"/>
      <c r="K25" s="175"/>
      <c r="L25" s="176">
        <f t="shared" ref="L25:O25" si="16">IF($G25&gt;0,$G25*H25,H25)</f>
        <v>1141500</v>
      </c>
      <c r="M25" s="176">
        <f t="shared" si="16"/>
        <v>0</v>
      </c>
      <c r="N25" s="176">
        <f t="shared" si="16"/>
        <v>0</v>
      </c>
      <c r="O25" s="176">
        <f t="shared" si="16"/>
        <v>0</v>
      </c>
      <c r="P25" s="177"/>
      <c r="Q25" s="175"/>
    </row>
    <row r="26" spans="2:17" ht="15.75" customHeight="1">
      <c r="B26" s="173">
        <v>44015</v>
      </c>
      <c r="C26" s="166" t="s">
        <v>95</v>
      </c>
      <c r="D26" s="255"/>
      <c r="E26" s="167" t="s">
        <v>138</v>
      </c>
      <c r="F26" s="174" t="s">
        <v>120</v>
      </c>
      <c r="G26" s="175">
        <v>20</v>
      </c>
      <c r="H26" s="175">
        <v>18000</v>
      </c>
      <c r="I26" s="175"/>
      <c r="J26" s="175"/>
      <c r="K26" s="175"/>
      <c r="L26" s="176">
        <f t="shared" ref="L26:O26" si="17">IF($G26&gt;0,$G26*H26,H26)</f>
        <v>360000</v>
      </c>
      <c r="M26" s="176">
        <f t="shared" si="17"/>
        <v>0</v>
      </c>
      <c r="N26" s="176">
        <f t="shared" si="17"/>
        <v>0</v>
      </c>
      <c r="O26" s="176">
        <f t="shared" si="17"/>
        <v>0</v>
      </c>
      <c r="P26" s="177"/>
      <c r="Q26" s="175"/>
    </row>
    <row r="27" spans="2:17" ht="15.75" customHeight="1">
      <c r="B27" s="173">
        <v>44016</v>
      </c>
      <c r="C27" s="166" t="s">
        <v>95</v>
      </c>
      <c r="D27" s="255"/>
      <c r="E27" s="167" t="s">
        <v>136</v>
      </c>
      <c r="F27" s="174" t="s">
        <v>137</v>
      </c>
      <c r="G27" s="175">
        <v>2.2837000000000001</v>
      </c>
      <c r="H27" s="175">
        <v>100000</v>
      </c>
      <c r="I27" s="175"/>
      <c r="J27" s="175"/>
      <c r="K27" s="175"/>
      <c r="L27" s="176">
        <f t="shared" ref="L27:O27" si="18">IF($G27&gt;0,$G27*H27,H27)</f>
        <v>228370</v>
      </c>
      <c r="M27" s="176">
        <f t="shared" si="18"/>
        <v>0</v>
      </c>
      <c r="N27" s="176">
        <f t="shared" si="18"/>
        <v>0</v>
      </c>
      <c r="O27" s="176">
        <f t="shared" si="18"/>
        <v>0</v>
      </c>
      <c r="P27" s="177"/>
      <c r="Q27" s="175"/>
    </row>
    <row r="28" spans="2:17" ht="15.75" customHeight="1">
      <c r="B28" s="173">
        <v>44016</v>
      </c>
      <c r="C28" s="166" t="s">
        <v>95</v>
      </c>
      <c r="D28" s="255"/>
      <c r="E28" s="167" t="s">
        <v>139</v>
      </c>
      <c r="F28" s="174" t="s">
        <v>137</v>
      </c>
      <c r="G28" s="175">
        <v>4.5674000000000001</v>
      </c>
      <c r="H28" s="175">
        <v>385000</v>
      </c>
      <c r="I28" s="175"/>
      <c r="J28" s="175"/>
      <c r="K28" s="175"/>
      <c r="L28" s="176">
        <f t="shared" ref="L28:O28" si="19">IF($G28&gt;0,$G28*H28,H28)</f>
        <v>1758449</v>
      </c>
      <c r="M28" s="176">
        <f t="shared" si="19"/>
        <v>0</v>
      </c>
      <c r="N28" s="176">
        <f t="shared" si="19"/>
        <v>0</v>
      </c>
      <c r="O28" s="176">
        <f t="shared" si="19"/>
        <v>0</v>
      </c>
      <c r="P28" s="177"/>
      <c r="Q28" s="175"/>
    </row>
    <row r="29" spans="2:17" ht="15.75" customHeight="1">
      <c r="B29" s="173">
        <v>44017</v>
      </c>
      <c r="C29" s="166" t="s">
        <v>95</v>
      </c>
      <c r="D29" s="255"/>
      <c r="E29" s="167" t="s">
        <v>138</v>
      </c>
      <c r="F29" s="174" t="s">
        <v>120</v>
      </c>
      <c r="G29" s="175">
        <v>30</v>
      </c>
      <c r="H29" s="175">
        <v>20000</v>
      </c>
      <c r="I29" s="175"/>
      <c r="J29" s="175"/>
      <c r="K29" s="175"/>
      <c r="L29" s="176">
        <f t="shared" ref="L29:O29" si="20">IF($G29&gt;0,$G29*H29,H29)</f>
        <v>600000</v>
      </c>
      <c r="M29" s="176">
        <f t="shared" si="20"/>
        <v>0</v>
      </c>
      <c r="N29" s="176">
        <f t="shared" si="20"/>
        <v>0</v>
      </c>
      <c r="O29" s="176">
        <f t="shared" si="20"/>
        <v>0</v>
      </c>
      <c r="P29" s="177"/>
      <c r="Q29" s="175"/>
    </row>
    <row r="30" spans="2:17" ht="15.75" customHeight="1">
      <c r="B30" s="173">
        <v>44017</v>
      </c>
      <c r="C30" s="166" t="s">
        <v>95</v>
      </c>
      <c r="D30" s="255"/>
      <c r="E30" s="167" t="s">
        <v>140</v>
      </c>
      <c r="F30" s="174" t="s">
        <v>137</v>
      </c>
      <c r="G30" s="175">
        <v>4.5674000000000001</v>
      </c>
      <c r="H30" s="175">
        <v>140000</v>
      </c>
      <c r="I30" s="175"/>
      <c r="J30" s="175"/>
      <c r="K30" s="175"/>
      <c r="L30" s="176">
        <f t="shared" ref="L30:O30" si="21">IF($G30&gt;0,$G30*H30,H30)</f>
        <v>639436</v>
      </c>
      <c r="M30" s="176">
        <f t="shared" si="21"/>
        <v>0</v>
      </c>
      <c r="N30" s="176">
        <f t="shared" si="21"/>
        <v>0</v>
      </c>
      <c r="O30" s="176">
        <f t="shared" si="21"/>
        <v>0</v>
      </c>
      <c r="P30" s="177"/>
      <c r="Q30" s="175"/>
    </row>
    <row r="31" spans="2:17" ht="15.75" customHeight="1">
      <c r="B31" s="173">
        <v>44017</v>
      </c>
      <c r="C31" s="166" t="s">
        <v>95</v>
      </c>
      <c r="D31" s="255"/>
      <c r="E31" s="167" t="s">
        <v>136</v>
      </c>
      <c r="F31" s="174" t="s">
        <v>137</v>
      </c>
      <c r="G31" s="175">
        <v>9.1348000000000003</v>
      </c>
      <c r="H31" s="175">
        <v>100000</v>
      </c>
      <c r="I31" s="175"/>
      <c r="J31" s="175"/>
      <c r="K31" s="175"/>
      <c r="L31" s="176">
        <f t="shared" ref="L31:O31" si="22">IF($G31&gt;0,$G31*H31,H31)</f>
        <v>913480</v>
      </c>
      <c r="M31" s="176">
        <f t="shared" si="22"/>
        <v>0</v>
      </c>
      <c r="N31" s="176">
        <f t="shared" si="22"/>
        <v>0</v>
      </c>
      <c r="O31" s="176">
        <f t="shared" si="22"/>
        <v>0</v>
      </c>
      <c r="P31" s="177"/>
      <c r="Q31" s="175"/>
    </row>
    <row r="32" spans="2:17" ht="15.75" customHeight="1">
      <c r="B32" s="173">
        <v>44017</v>
      </c>
      <c r="C32" s="166" t="s">
        <v>95</v>
      </c>
      <c r="D32" s="255"/>
      <c r="E32" s="167" t="s">
        <v>139</v>
      </c>
      <c r="F32" s="174" t="s">
        <v>137</v>
      </c>
      <c r="G32" s="175">
        <v>4.5674000000000001</v>
      </c>
      <c r="H32" s="175">
        <v>385000</v>
      </c>
      <c r="I32" s="175"/>
      <c r="J32" s="175"/>
      <c r="K32" s="175"/>
      <c r="L32" s="176">
        <f t="shared" ref="L32:O32" si="23">IF($G32&gt;0,$G32*H32,H32)</f>
        <v>1758449</v>
      </c>
      <c r="M32" s="176">
        <f t="shared" si="23"/>
        <v>0</v>
      </c>
      <c r="N32" s="176">
        <f t="shared" si="23"/>
        <v>0</v>
      </c>
      <c r="O32" s="176">
        <f t="shared" si="23"/>
        <v>0</v>
      </c>
      <c r="P32" s="177"/>
      <c r="Q32" s="175"/>
    </row>
    <row r="33" spans="2:17" ht="15.75" customHeight="1">
      <c r="B33" s="173">
        <v>44017</v>
      </c>
      <c r="C33" s="166" t="s">
        <v>95</v>
      </c>
      <c r="D33" s="255"/>
      <c r="E33" s="167" t="s">
        <v>141</v>
      </c>
      <c r="F33" s="174" t="s">
        <v>137</v>
      </c>
      <c r="G33" s="175">
        <v>2.2837000000000001</v>
      </c>
      <c r="H33" s="175">
        <v>345000</v>
      </c>
      <c r="I33" s="175"/>
      <c r="J33" s="175"/>
      <c r="K33" s="175"/>
      <c r="L33" s="176">
        <f t="shared" ref="L33:O33" si="24">IF($G33&gt;0,$G33*H33,H33)</f>
        <v>787876.5</v>
      </c>
      <c r="M33" s="176">
        <f t="shared" si="24"/>
        <v>0</v>
      </c>
      <c r="N33" s="176">
        <f t="shared" si="24"/>
        <v>0</v>
      </c>
      <c r="O33" s="176">
        <f t="shared" si="24"/>
        <v>0</v>
      </c>
      <c r="P33" s="177"/>
      <c r="Q33" s="175"/>
    </row>
    <row r="34" spans="2:17" ht="15.75" customHeight="1">
      <c r="B34" s="173">
        <v>44017</v>
      </c>
      <c r="C34" s="166" t="s">
        <v>95</v>
      </c>
      <c r="D34" s="255"/>
      <c r="E34" s="167" t="s">
        <v>142</v>
      </c>
      <c r="F34" s="174" t="s">
        <v>137</v>
      </c>
      <c r="G34" s="175">
        <v>2.2837000000000001</v>
      </c>
      <c r="H34" s="175">
        <v>310000</v>
      </c>
      <c r="I34" s="175"/>
      <c r="J34" s="175"/>
      <c r="K34" s="175"/>
      <c r="L34" s="176">
        <f t="shared" ref="L34:O34" si="25">IF($G34&gt;0,$G34*H34,H34)</f>
        <v>707947</v>
      </c>
      <c r="M34" s="176">
        <f t="shared" si="25"/>
        <v>0</v>
      </c>
      <c r="N34" s="176">
        <f t="shared" si="25"/>
        <v>0</v>
      </c>
      <c r="O34" s="176">
        <f t="shared" si="25"/>
        <v>0</v>
      </c>
      <c r="P34" s="177"/>
      <c r="Q34" s="175"/>
    </row>
    <row r="35" spans="2:17" ht="15.75" customHeight="1">
      <c r="B35" s="173">
        <v>44017</v>
      </c>
      <c r="C35" s="166" t="s">
        <v>95</v>
      </c>
      <c r="D35" s="255"/>
      <c r="E35" s="167" t="s">
        <v>124</v>
      </c>
      <c r="F35" s="174" t="s">
        <v>120</v>
      </c>
      <c r="G35" s="175">
        <v>20</v>
      </c>
      <c r="H35" s="175">
        <v>17000</v>
      </c>
      <c r="I35" s="175"/>
      <c r="J35" s="175"/>
      <c r="K35" s="175"/>
      <c r="L35" s="176">
        <f t="shared" ref="L35:O35" si="26">IF($G35&gt;0,$G35*H35,H35)</f>
        <v>340000</v>
      </c>
      <c r="M35" s="176">
        <f t="shared" si="26"/>
        <v>0</v>
      </c>
      <c r="N35" s="176">
        <f t="shared" si="26"/>
        <v>0</v>
      </c>
      <c r="O35" s="176">
        <f t="shared" si="26"/>
        <v>0</v>
      </c>
      <c r="P35" s="177"/>
      <c r="Q35" s="175"/>
    </row>
    <row r="36" spans="2:17" ht="15.75" customHeight="1">
      <c r="B36" s="173">
        <v>44017</v>
      </c>
      <c r="C36" s="166" t="s">
        <v>95</v>
      </c>
      <c r="D36" s="255"/>
      <c r="E36" s="167" t="s">
        <v>123</v>
      </c>
      <c r="F36" s="174" t="s">
        <v>120</v>
      </c>
      <c r="G36" s="175">
        <v>10</v>
      </c>
      <c r="H36" s="175">
        <v>17000</v>
      </c>
      <c r="I36" s="175"/>
      <c r="J36" s="175"/>
      <c r="K36" s="175"/>
      <c r="L36" s="176">
        <f t="shared" ref="L36:O36" si="27">IF($G36&gt;0,$G36*H36,H36)</f>
        <v>170000</v>
      </c>
      <c r="M36" s="176">
        <f t="shared" si="27"/>
        <v>0</v>
      </c>
      <c r="N36" s="176">
        <f t="shared" si="27"/>
        <v>0</v>
      </c>
      <c r="O36" s="176">
        <f t="shared" si="27"/>
        <v>0</v>
      </c>
      <c r="P36" s="177"/>
      <c r="Q36" s="175"/>
    </row>
    <row r="37" spans="2:17" ht="15.75" customHeight="1">
      <c r="B37" s="173">
        <v>44018</v>
      </c>
      <c r="C37" s="166" t="s">
        <v>95</v>
      </c>
      <c r="D37" s="255"/>
      <c r="E37" s="167" t="s">
        <v>143</v>
      </c>
      <c r="F37" s="174" t="s">
        <v>126</v>
      </c>
      <c r="G37" s="175">
        <v>300</v>
      </c>
      <c r="H37" s="175">
        <v>17000</v>
      </c>
      <c r="I37" s="175"/>
      <c r="J37" s="175"/>
      <c r="K37" s="175"/>
      <c r="L37" s="176">
        <f t="shared" ref="L37:O37" si="28">IF($G37&gt;0,$G37*H37,H37)</f>
        <v>5100000</v>
      </c>
      <c r="M37" s="176">
        <f t="shared" si="28"/>
        <v>0</v>
      </c>
      <c r="N37" s="176">
        <f t="shared" si="28"/>
        <v>0</v>
      </c>
      <c r="O37" s="176">
        <f t="shared" si="28"/>
        <v>0</v>
      </c>
      <c r="P37" s="177"/>
      <c r="Q37" s="175"/>
    </row>
    <row r="38" spans="2:17" ht="15.75" customHeight="1">
      <c r="B38" s="173">
        <v>44018</v>
      </c>
      <c r="C38" s="166" t="s">
        <v>95</v>
      </c>
      <c r="D38" s="255"/>
      <c r="E38" s="167" t="s">
        <v>125</v>
      </c>
      <c r="F38" s="174" t="s">
        <v>126</v>
      </c>
      <c r="G38" s="175">
        <v>2000</v>
      </c>
      <c r="H38" s="175">
        <v>28000</v>
      </c>
      <c r="I38" s="175"/>
      <c r="J38" s="175"/>
      <c r="K38" s="175"/>
      <c r="L38" s="176">
        <f t="shared" ref="L38:O38" si="29">IF($G38&gt;0,$G38*H38,H38)</f>
        <v>56000000</v>
      </c>
      <c r="M38" s="176">
        <f t="shared" si="29"/>
        <v>0</v>
      </c>
      <c r="N38" s="176">
        <f t="shared" si="29"/>
        <v>0</v>
      </c>
      <c r="O38" s="176">
        <f t="shared" si="29"/>
        <v>0</v>
      </c>
      <c r="P38" s="177"/>
      <c r="Q38" s="175"/>
    </row>
    <row r="39" spans="2:17" ht="15.75" customHeight="1">
      <c r="B39" s="173">
        <v>44018</v>
      </c>
      <c r="C39" s="166" t="s">
        <v>95</v>
      </c>
      <c r="D39" s="255"/>
      <c r="E39" s="167" t="s">
        <v>144</v>
      </c>
      <c r="F39" s="174" t="s">
        <v>145</v>
      </c>
      <c r="G39" s="175">
        <v>1</v>
      </c>
      <c r="H39" s="175"/>
      <c r="I39" s="175"/>
      <c r="J39" s="175"/>
      <c r="K39" s="175">
        <v>100000</v>
      </c>
      <c r="L39" s="176">
        <f t="shared" ref="L39:O39" si="30">IF($G39&gt;0,$G39*H39,H39)</f>
        <v>0</v>
      </c>
      <c r="M39" s="176">
        <f t="shared" si="30"/>
        <v>0</v>
      </c>
      <c r="N39" s="176">
        <f t="shared" si="30"/>
        <v>0</v>
      </c>
      <c r="O39" s="176">
        <f t="shared" si="30"/>
        <v>100000</v>
      </c>
      <c r="P39" s="177"/>
      <c r="Q39" s="175"/>
    </row>
    <row r="40" spans="2:17" ht="15.75" customHeight="1">
      <c r="B40" s="173">
        <v>44019</v>
      </c>
      <c r="C40" s="166" t="s">
        <v>95</v>
      </c>
      <c r="D40" s="255"/>
      <c r="E40" s="167" t="s">
        <v>146</v>
      </c>
      <c r="F40" s="174" t="s">
        <v>147</v>
      </c>
      <c r="G40" s="175">
        <v>1</v>
      </c>
      <c r="H40" s="175"/>
      <c r="I40" s="175"/>
      <c r="J40" s="175"/>
      <c r="K40" s="175">
        <v>4000000</v>
      </c>
      <c r="L40" s="176">
        <f t="shared" ref="L40:O40" si="31">IF($G40&gt;0,$G40*H40,H40)</f>
        <v>0</v>
      </c>
      <c r="M40" s="176">
        <f t="shared" si="31"/>
        <v>0</v>
      </c>
      <c r="N40" s="176">
        <f t="shared" si="31"/>
        <v>0</v>
      </c>
      <c r="O40" s="176">
        <f t="shared" si="31"/>
        <v>4000000</v>
      </c>
      <c r="P40" s="177"/>
      <c r="Q40" s="175"/>
    </row>
    <row r="41" spans="2:17" ht="15.75" customHeight="1">
      <c r="B41" s="173">
        <v>44019</v>
      </c>
      <c r="C41" s="166" t="s">
        <v>95</v>
      </c>
      <c r="D41" s="255"/>
      <c r="E41" s="167" t="s">
        <v>148</v>
      </c>
      <c r="F41" s="174" t="s">
        <v>149</v>
      </c>
      <c r="G41" s="175">
        <v>18</v>
      </c>
      <c r="H41" s="175">
        <v>14000</v>
      </c>
      <c r="I41" s="175"/>
      <c r="J41" s="175"/>
      <c r="K41" s="175"/>
      <c r="L41" s="176">
        <f t="shared" ref="L41:O41" si="32">IF($G41&gt;0,$G41*H41,H41)</f>
        <v>252000</v>
      </c>
      <c r="M41" s="176">
        <f t="shared" si="32"/>
        <v>0</v>
      </c>
      <c r="N41" s="176">
        <f t="shared" si="32"/>
        <v>0</v>
      </c>
      <c r="O41" s="176">
        <f t="shared" si="32"/>
        <v>0</v>
      </c>
      <c r="P41" s="177"/>
      <c r="Q41" s="175"/>
    </row>
    <row r="42" spans="2:17" ht="15.75" customHeight="1">
      <c r="B42" s="173">
        <v>44019</v>
      </c>
      <c r="C42" s="166" t="s">
        <v>95</v>
      </c>
      <c r="D42" s="255"/>
      <c r="E42" s="167" t="s">
        <v>136</v>
      </c>
      <c r="F42" s="174" t="s">
        <v>137</v>
      </c>
      <c r="G42" s="175">
        <v>2.2837000000000001</v>
      </c>
      <c r="H42" s="175">
        <v>100000</v>
      </c>
      <c r="I42" s="175"/>
      <c r="J42" s="175"/>
      <c r="K42" s="175"/>
      <c r="L42" s="176">
        <f t="shared" ref="L42:O42" si="33">IF($G42&gt;0,$G42*H42,H42)</f>
        <v>228370</v>
      </c>
      <c r="M42" s="176">
        <f t="shared" si="33"/>
        <v>0</v>
      </c>
      <c r="N42" s="176">
        <f t="shared" si="33"/>
        <v>0</v>
      </c>
      <c r="O42" s="176">
        <f t="shared" si="33"/>
        <v>0</v>
      </c>
      <c r="P42" s="177"/>
      <c r="Q42" s="175"/>
    </row>
    <row r="43" spans="2:17" ht="15.75" customHeight="1">
      <c r="B43" s="173">
        <v>44019</v>
      </c>
      <c r="C43" s="166" t="s">
        <v>95</v>
      </c>
      <c r="D43" s="255"/>
      <c r="E43" s="167" t="s">
        <v>139</v>
      </c>
      <c r="F43" s="174" t="s">
        <v>137</v>
      </c>
      <c r="G43" s="175">
        <v>2.2837000000000001</v>
      </c>
      <c r="H43" s="175">
        <v>385000</v>
      </c>
      <c r="I43" s="175"/>
      <c r="J43" s="175"/>
      <c r="K43" s="175"/>
      <c r="L43" s="176">
        <f t="shared" ref="L43:O43" si="34">IF($G43&gt;0,$G43*H43,H43)</f>
        <v>879224.5</v>
      </c>
      <c r="M43" s="176">
        <f t="shared" si="34"/>
        <v>0</v>
      </c>
      <c r="N43" s="176">
        <f t="shared" si="34"/>
        <v>0</v>
      </c>
      <c r="O43" s="176">
        <f t="shared" si="34"/>
        <v>0</v>
      </c>
      <c r="P43" s="177"/>
      <c r="Q43" s="175"/>
    </row>
    <row r="44" spans="2:17" ht="15.75" customHeight="1">
      <c r="B44" s="173">
        <v>44020</v>
      </c>
      <c r="C44" s="166" t="s">
        <v>95</v>
      </c>
      <c r="D44" s="255"/>
      <c r="E44" s="167" t="s">
        <v>140</v>
      </c>
      <c r="F44" s="174" t="s">
        <v>137</v>
      </c>
      <c r="G44" s="175">
        <v>2.2837000000000001</v>
      </c>
      <c r="H44" s="175">
        <v>140000</v>
      </c>
      <c r="I44" s="175"/>
      <c r="J44" s="175"/>
      <c r="K44" s="175"/>
      <c r="L44" s="176">
        <f t="shared" ref="L44:O44" si="35">IF($G44&gt;0,$G44*H44,H44)</f>
        <v>319718</v>
      </c>
      <c r="M44" s="176">
        <f t="shared" si="35"/>
        <v>0</v>
      </c>
      <c r="N44" s="176">
        <f t="shared" si="35"/>
        <v>0</v>
      </c>
      <c r="O44" s="176">
        <f t="shared" si="35"/>
        <v>0</v>
      </c>
      <c r="P44" s="177"/>
      <c r="Q44" s="175"/>
    </row>
    <row r="45" spans="2:17" ht="15.75" customHeight="1">
      <c r="B45" s="173">
        <v>44020</v>
      </c>
      <c r="C45" s="166" t="s">
        <v>95</v>
      </c>
      <c r="D45" s="255"/>
      <c r="E45" s="167" t="s">
        <v>142</v>
      </c>
      <c r="F45" s="174" t="s">
        <v>137</v>
      </c>
      <c r="G45" s="175">
        <v>2.2837000000000001</v>
      </c>
      <c r="H45" s="175">
        <v>310000</v>
      </c>
      <c r="I45" s="175"/>
      <c r="J45" s="175"/>
      <c r="K45" s="175"/>
      <c r="L45" s="176">
        <f t="shared" ref="L45:O45" si="36">IF($G45&gt;0,$G45*H45,H45)</f>
        <v>707947</v>
      </c>
      <c r="M45" s="176">
        <f t="shared" si="36"/>
        <v>0</v>
      </c>
      <c r="N45" s="176">
        <f t="shared" si="36"/>
        <v>0</v>
      </c>
      <c r="O45" s="176">
        <f t="shared" si="36"/>
        <v>0</v>
      </c>
      <c r="P45" s="177"/>
      <c r="Q45" s="175"/>
    </row>
    <row r="46" spans="2:17" ht="15.75" customHeight="1">
      <c r="B46" s="173">
        <v>44022</v>
      </c>
      <c r="C46" s="166" t="s">
        <v>95</v>
      </c>
      <c r="D46" s="255"/>
      <c r="E46" s="167" t="s">
        <v>150</v>
      </c>
      <c r="F46" s="174"/>
      <c r="G46" s="175"/>
      <c r="H46" s="175"/>
      <c r="I46" s="175"/>
      <c r="J46" s="175"/>
      <c r="K46" s="175">
        <v>831000</v>
      </c>
      <c r="L46" s="176">
        <f t="shared" ref="L46:O46" si="37">IF($G46&gt;0,$G46*H46,H46)</f>
        <v>0</v>
      </c>
      <c r="M46" s="176">
        <f t="shared" si="37"/>
        <v>0</v>
      </c>
      <c r="N46" s="176">
        <f t="shared" si="37"/>
        <v>0</v>
      </c>
      <c r="O46" s="176">
        <f t="shared" si="37"/>
        <v>831000</v>
      </c>
      <c r="P46" s="177"/>
      <c r="Q46" s="175"/>
    </row>
    <row r="47" spans="2:17" ht="15.75" customHeight="1">
      <c r="B47" s="173">
        <v>44021</v>
      </c>
      <c r="C47" s="166" t="s">
        <v>95</v>
      </c>
      <c r="D47" s="255"/>
      <c r="E47" s="167" t="s">
        <v>151</v>
      </c>
      <c r="F47" s="174"/>
      <c r="G47" s="175"/>
      <c r="H47" s="175"/>
      <c r="I47" s="175"/>
      <c r="J47" s="175"/>
      <c r="K47" s="175">
        <v>50000</v>
      </c>
      <c r="L47" s="176">
        <f t="shared" ref="L47:O47" si="38">IF($G47&gt;0,$G47*H47,H47)</f>
        <v>0</v>
      </c>
      <c r="M47" s="176">
        <f t="shared" si="38"/>
        <v>0</v>
      </c>
      <c r="N47" s="176">
        <f t="shared" si="38"/>
        <v>0</v>
      </c>
      <c r="O47" s="176">
        <f t="shared" si="38"/>
        <v>50000</v>
      </c>
      <c r="P47" s="177"/>
      <c r="Q47" s="175"/>
    </row>
    <row r="48" spans="2:17" ht="15.75" customHeight="1">
      <c r="B48" s="173">
        <v>44022</v>
      </c>
      <c r="C48" s="166" t="s">
        <v>95</v>
      </c>
      <c r="D48" s="255"/>
      <c r="E48" s="167" t="s">
        <v>151</v>
      </c>
      <c r="F48" s="174"/>
      <c r="G48" s="175"/>
      <c r="H48" s="175"/>
      <c r="I48" s="175"/>
      <c r="J48" s="175"/>
      <c r="K48" s="175">
        <v>50000</v>
      </c>
      <c r="L48" s="176">
        <f t="shared" ref="L48:O48" si="39">IF($G48&gt;0,$G48*H48,H48)</f>
        <v>0</v>
      </c>
      <c r="M48" s="176">
        <f t="shared" si="39"/>
        <v>0</v>
      </c>
      <c r="N48" s="176">
        <f t="shared" si="39"/>
        <v>0</v>
      </c>
      <c r="O48" s="176">
        <f t="shared" si="39"/>
        <v>50000</v>
      </c>
      <c r="P48" s="177"/>
      <c r="Q48" s="175"/>
    </row>
    <row r="49" spans="2:17" ht="15.75" customHeight="1">
      <c r="B49" s="173">
        <v>44024</v>
      </c>
      <c r="C49" s="166" t="s">
        <v>95</v>
      </c>
      <c r="D49" s="255"/>
      <c r="E49" s="167" t="s">
        <v>142</v>
      </c>
      <c r="F49" s="174" t="s">
        <v>137</v>
      </c>
      <c r="G49" s="175">
        <v>2.2837000000000001</v>
      </c>
      <c r="H49" s="175">
        <v>310000</v>
      </c>
      <c r="I49" s="175"/>
      <c r="J49" s="175"/>
      <c r="K49" s="175"/>
      <c r="L49" s="176">
        <f t="shared" ref="L49:O49" si="40">IF($G49&gt;0,$G49*H49,H49)</f>
        <v>707947</v>
      </c>
      <c r="M49" s="176">
        <f t="shared" si="40"/>
        <v>0</v>
      </c>
      <c r="N49" s="176">
        <f t="shared" si="40"/>
        <v>0</v>
      </c>
      <c r="O49" s="176">
        <f t="shared" si="40"/>
        <v>0</v>
      </c>
      <c r="P49" s="177"/>
      <c r="Q49" s="175"/>
    </row>
    <row r="50" spans="2:17" ht="15.75" customHeight="1">
      <c r="B50" s="173">
        <v>44024</v>
      </c>
      <c r="C50" s="166" t="s">
        <v>95</v>
      </c>
      <c r="D50" s="255"/>
      <c r="E50" s="167" t="s">
        <v>140</v>
      </c>
      <c r="F50" s="174" t="s">
        <v>137</v>
      </c>
      <c r="G50" s="175">
        <v>2.2837000000000001</v>
      </c>
      <c r="H50" s="175">
        <v>140000</v>
      </c>
      <c r="I50" s="175"/>
      <c r="J50" s="175"/>
      <c r="K50" s="175"/>
      <c r="L50" s="176">
        <f t="shared" ref="L50:O50" si="41">IF($G50&gt;0,$G50*H50,H50)</f>
        <v>319718</v>
      </c>
      <c r="M50" s="176">
        <f t="shared" si="41"/>
        <v>0</v>
      </c>
      <c r="N50" s="176">
        <f t="shared" si="41"/>
        <v>0</v>
      </c>
      <c r="O50" s="176">
        <f t="shared" si="41"/>
        <v>0</v>
      </c>
      <c r="P50" s="177"/>
      <c r="Q50" s="175"/>
    </row>
    <row r="51" spans="2:17" ht="15.75" customHeight="1">
      <c r="B51" s="173">
        <v>44024</v>
      </c>
      <c r="C51" s="166" t="s">
        <v>95</v>
      </c>
      <c r="D51" s="255"/>
      <c r="E51" s="167" t="s">
        <v>139</v>
      </c>
      <c r="F51" s="174" t="s">
        <v>137</v>
      </c>
      <c r="G51" s="175">
        <v>2.2837000000000001</v>
      </c>
      <c r="H51" s="175">
        <v>385000</v>
      </c>
      <c r="I51" s="175"/>
      <c r="J51" s="175"/>
      <c r="K51" s="175"/>
      <c r="L51" s="176">
        <f t="shared" ref="L51:O51" si="42">IF($G51&gt;0,$G51*H51,H51)</f>
        <v>879224.5</v>
      </c>
      <c r="M51" s="176">
        <f t="shared" si="42"/>
        <v>0</v>
      </c>
      <c r="N51" s="176">
        <f t="shared" si="42"/>
        <v>0</v>
      </c>
      <c r="O51" s="176">
        <f t="shared" si="42"/>
        <v>0</v>
      </c>
      <c r="P51" s="177"/>
      <c r="Q51" s="175"/>
    </row>
    <row r="52" spans="2:17" ht="15.75" customHeight="1">
      <c r="B52" s="173">
        <v>44025</v>
      </c>
      <c r="C52" s="166" t="s">
        <v>95</v>
      </c>
      <c r="D52" s="255"/>
      <c r="E52" s="167" t="s">
        <v>140</v>
      </c>
      <c r="F52" s="174" t="s">
        <v>137</v>
      </c>
      <c r="G52" s="175">
        <v>2.2837000000000001</v>
      </c>
      <c r="H52" s="175">
        <v>140000</v>
      </c>
      <c r="I52" s="175"/>
      <c r="J52" s="175"/>
      <c r="K52" s="175"/>
      <c r="L52" s="176">
        <f t="shared" ref="L52:O52" si="43">IF($G52&gt;0,$G52*H52,H52)</f>
        <v>319718</v>
      </c>
      <c r="M52" s="176">
        <f t="shared" si="43"/>
        <v>0</v>
      </c>
      <c r="N52" s="176">
        <f t="shared" si="43"/>
        <v>0</v>
      </c>
      <c r="O52" s="176">
        <f t="shared" si="43"/>
        <v>0</v>
      </c>
      <c r="P52" s="177"/>
      <c r="Q52" s="175"/>
    </row>
    <row r="53" spans="2:17" ht="15.75" customHeight="1">
      <c r="B53" s="173">
        <v>44025</v>
      </c>
      <c r="C53" s="166" t="s">
        <v>95</v>
      </c>
      <c r="D53" s="255"/>
      <c r="E53" s="167" t="s">
        <v>139</v>
      </c>
      <c r="F53" s="174" t="s">
        <v>137</v>
      </c>
      <c r="G53" s="175">
        <v>2.2837000000000001</v>
      </c>
      <c r="H53" s="175">
        <v>385000</v>
      </c>
      <c r="I53" s="175"/>
      <c r="J53" s="175"/>
      <c r="K53" s="175"/>
      <c r="L53" s="176">
        <f t="shared" ref="L53:O53" si="44">IF($G53&gt;0,$G53*H53,H53)</f>
        <v>879224.5</v>
      </c>
      <c r="M53" s="176">
        <f t="shared" si="44"/>
        <v>0</v>
      </c>
      <c r="N53" s="176">
        <f t="shared" si="44"/>
        <v>0</v>
      </c>
      <c r="O53" s="176">
        <f t="shared" si="44"/>
        <v>0</v>
      </c>
      <c r="P53" s="177"/>
      <c r="Q53" s="175"/>
    </row>
    <row r="54" spans="2:17" ht="15.75" customHeight="1">
      <c r="B54" s="173">
        <v>44026</v>
      </c>
      <c r="C54" s="166" t="s">
        <v>95</v>
      </c>
      <c r="D54" s="255"/>
      <c r="E54" s="167" t="s">
        <v>140</v>
      </c>
      <c r="F54" s="174" t="s">
        <v>137</v>
      </c>
      <c r="G54" s="175">
        <v>2.2837000000000001</v>
      </c>
      <c r="H54" s="175">
        <v>140000</v>
      </c>
      <c r="I54" s="175"/>
      <c r="J54" s="175"/>
      <c r="K54" s="175"/>
      <c r="L54" s="176">
        <f t="shared" ref="L54:O54" si="45">IF($G54&gt;0,$G54*H54,H54)</f>
        <v>319718</v>
      </c>
      <c r="M54" s="176">
        <f t="shared" si="45"/>
        <v>0</v>
      </c>
      <c r="N54" s="176">
        <f t="shared" si="45"/>
        <v>0</v>
      </c>
      <c r="O54" s="176">
        <f t="shared" si="45"/>
        <v>0</v>
      </c>
      <c r="P54" s="177"/>
      <c r="Q54" s="175"/>
    </row>
    <row r="55" spans="2:17" ht="15.75" customHeight="1">
      <c r="B55" s="173">
        <v>44026</v>
      </c>
      <c r="C55" s="166" t="s">
        <v>95</v>
      </c>
      <c r="D55" s="255"/>
      <c r="E55" s="167" t="s">
        <v>139</v>
      </c>
      <c r="F55" s="174" t="s">
        <v>137</v>
      </c>
      <c r="G55" s="175">
        <v>2.2837000000000001</v>
      </c>
      <c r="H55" s="175">
        <v>385000</v>
      </c>
      <c r="I55" s="175"/>
      <c r="J55" s="175"/>
      <c r="K55" s="175"/>
      <c r="L55" s="176">
        <f t="shared" ref="L55:O55" si="46">IF($G55&gt;0,$G55*H55,H55)</f>
        <v>879224.5</v>
      </c>
      <c r="M55" s="176">
        <f t="shared" si="46"/>
        <v>0</v>
      </c>
      <c r="N55" s="176">
        <f t="shared" si="46"/>
        <v>0</v>
      </c>
      <c r="O55" s="176">
        <f t="shared" si="46"/>
        <v>0</v>
      </c>
      <c r="P55" s="177"/>
      <c r="Q55" s="175"/>
    </row>
    <row r="56" spans="2:17" ht="15.75" customHeight="1">
      <c r="B56" s="173">
        <v>44028</v>
      </c>
      <c r="C56" s="166" t="s">
        <v>95</v>
      </c>
      <c r="D56" s="255"/>
      <c r="E56" s="167" t="s">
        <v>140</v>
      </c>
      <c r="F56" s="174" t="s">
        <v>137</v>
      </c>
      <c r="G56" s="175">
        <v>2.2837000000000001</v>
      </c>
      <c r="H56" s="175">
        <v>140000</v>
      </c>
      <c r="I56" s="175"/>
      <c r="J56" s="175"/>
      <c r="K56" s="175"/>
      <c r="L56" s="176">
        <f t="shared" ref="L56:O56" si="47">IF($G56&gt;0,$G56*H56,H56)</f>
        <v>319718</v>
      </c>
      <c r="M56" s="176">
        <f t="shared" si="47"/>
        <v>0</v>
      </c>
      <c r="N56" s="176">
        <f t="shared" si="47"/>
        <v>0</v>
      </c>
      <c r="O56" s="176">
        <f t="shared" si="47"/>
        <v>0</v>
      </c>
      <c r="P56" s="177"/>
      <c r="Q56" s="175"/>
    </row>
    <row r="57" spans="2:17" ht="15.75" customHeight="1">
      <c r="B57" s="173">
        <v>44028</v>
      </c>
      <c r="C57" s="166" t="s">
        <v>95</v>
      </c>
      <c r="D57" s="255"/>
      <c r="E57" s="167" t="s">
        <v>139</v>
      </c>
      <c r="F57" s="174" t="s">
        <v>137</v>
      </c>
      <c r="G57" s="175">
        <v>2.2837000000000001</v>
      </c>
      <c r="H57" s="175">
        <v>385000</v>
      </c>
      <c r="I57" s="175"/>
      <c r="J57" s="175"/>
      <c r="K57" s="175"/>
      <c r="L57" s="176">
        <f t="shared" ref="L57:O57" si="48">IF($G57&gt;0,$G57*H57,H57)</f>
        <v>879224.5</v>
      </c>
      <c r="M57" s="176">
        <f t="shared" si="48"/>
        <v>0</v>
      </c>
      <c r="N57" s="176">
        <f t="shared" si="48"/>
        <v>0</v>
      </c>
      <c r="O57" s="176">
        <f t="shared" si="48"/>
        <v>0</v>
      </c>
      <c r="P57" s="177"/>
      <c r="Q57" s="175"/>
    </row>
    <row r="58" spans="2:17" ht="15.75" customHeight="1">
      <c r="B58" s="173">
        <v>44029</v>
      </c>
      <c r="C58" s="166" t="s">
        <v>95</v>
      </c>
      <c r="D58" s="255"/>
      <c r="E58" s="167" t="s">
        <v>152</v>
      </c>
      <c r="F58" s="174"/>
      <c r="G58" s="175"/>
      <c r="H58" s="175"/>
      <c r="I58" s="175"/>
      <c r="J58" s="175"/>
      <c r="K58" s="175">
        <v>328625</v>
      </c>
      <c r="L58" s="176">
        <f t="shared" ref="L58:O58" si="49">IF($G58&gt;0,$G58*H58,H58)</f>
        <v>0</v>
      </c>
      <c r="M58" s="176">
        <f t="shared" si="49"/>
        <v>0</v>
      </c>
      <c r="N58" s="176">
        <f t="shared" si="49"/>
        <v>0</v>
      </c>
      <c r="O58" s="176">
        <f t="shared" si="49"/>
        <v>328625</v>
      </c>
      <c r="P58" s="177"/>
      <c r="Q58" s="175"/>
    </row>
    <row r="59" spans="2:17" ht="15.75" customHeight="1">
      <c r="B59" s="173">
        <v>44029</v>
      </c>
      <c r="C59" s="166" t="s">
        <v>95</v>
      </c>
      <c r="D59" s="255"/>
      <c r="E59" s="167" t="s">
        <v>139</v>
      </c>
      <c r="F59" s="174" t="s">
        <v>137</v>
      </c>
      <c r="G59" s="175">
        <v>2.2837000000000001</v>
      </c>
      <c r="H59" s="175">
        <v>385000</v>
      </c>
      <c r="I59" s="175"/>
      <c r="J59" s="175"/>
      <c r="K59" s="175"/>
      <c r="L59" s="176">
        <f t="shared" ref="L59:O59" si="50">IF($G59&gt;0,$G59*H59,H59)</f>
        <v>879224.5</v>
      </c>
      <c r="M59" s="176">
        <f t="shared" si="50"/>
        <v>0</v>
      </c>
      <c r="N59" s="176">
        <f t="shared" si="50"/>
        <v>0</v>
      </c>
      <c r="O59" s="176">
        <f t="shared" si="50"/>
        <v>0</v>
      </c>
      <c r="P59" s="177"/>
      <c r="Q59" s="175"/>
    </row>
    <row r="60" spans="2:17" ht="15.75" customHeight="1">
      <c r="B60" s="173">
        <v>44029</v>
      </c>
      <c r="C60" s="166" t="s">
        <v>95</v>
      </c>
      <c r="D60" s="255"/>
      <c r="E60" s="167" t="s">
        <v>142</v>
      </c>
      <c r="F60" s="174" t="s">
        <v>137</v>
      </c>
      <c r="G60" s="175">
        <v>2.2837000000000001</v>
      </c>
      <c r="H60" s="175">
        <v>310000</v>
      </c>
      <c r="I60" s="175"/>
      <c r="J60" s="175"/>
      <c r="K60" s="175"/>
      <c r="L60" s="176">
        <f t="shared" ref="L60:O60" si="51">IF($G60&gt;0,$G60*H60,H60)</f>
        <v>707947</v>
      </c>
      <c r="M60" s="176">
        <f t="shared" si="51"/>
        <v>0</v>
      </c>
      <c r="N60" s="176">
        <f t="shared" si="51"/>
        <v>0</v>
      </c>
      <c r="O60" s="176">
        <f t="shared" si="51"/>
        <v>0</v>
      </c>
      <c r="P60" s="177"/>
      <c r="Q60" s="175"/>
    </row>
    <row r="61" spans="2:17" ht="15.75" customHeight="1">
      <c r="B61" s="173">
        <v>44030</v>
      </c>
      <c r="C61" s="166" t="s">
        <v>95</v>
      </c>
      <c r="D61" s="255"/>
      <c r="E61" s="167" t="s">
        <v>140</v>
      </c>
      <c r="F61" s="174" t="s">
        <v>137</v>
      </c>
      <c r="G61" s="175">
        <v>2.2837000000000001</v>
      </c>
      <c r="H61" s="175">
        <v>140000</v>
      </c>
      <c r="I61" s="175"/>
      <c r="J61" s="175"/>
      <c r="K61" s="175"/>
      <c r="L61" s="176">
        <f t="shared" ref="L61:O61" si="52">IF($G61&gt;0,$G61*H61,H61)</f>
        <v>319718</v>
      </c>
      <c r="M61" s="176">
        <f t="shared" si="52"/>
        <v>0</v>
      </c>
      <c r="N61" s="176">
        <f t="shared" si="52"/>
        <v>0</v>
      </c>
      <c r="O61" s="176">
        <f t="shared" si="52"/>
        <v>0</v>
      </c>
      <c r="P61" s="177"/>
      <c r="Q61" s="175"/>
    </row>
    <row r="62" spans="2:17" ht="15.75" customHeight="1">
      <c r="B62" s="173">
        <v>44031</v>
      </c>
      <c r="C62" s="166" t="s">
        <v>95</v>
      </c>
      <c r="D62" s="255"/>
      <c r="E62" s="167" t="s">
        <v>140</v>
      </c>
      <c r="F62" s="174" t="s">
        <v>137</v>
      </c>
      <c r="G62" s="175">
        <v>2.2837000000000001</v>
      </c>
      <c r="H62" s="175">
        <v>140000</v>
      </c>
      <c r="I62" s="175"/>
      <c r="J62" s="175"/>
      <c r="K62" s="175"/>
      <c r="L62" s="176">
        <f t="shared" ref="L62:O62" si="53">IF($G62&gt;0,$G62*H62,H62)</f>
        <v>319718</v>
      </c>
      <c r="M62" s="176">
        <f t="shared" si="53"/>
        <v>0</v>
      </c>
      <c r="N62" s="176">
        <f t="shared" si="53"/>
        <v>0</v>
      </c>
      <c r="O62" s="176">
        <f t="shared" si="53"/>
        <v>0</v>
      </c>
      <c r="P62" s="177"/>
      <c r="Q62" s="175"/>
    </row>
    <row r="63" spans="2:17" ht="15.75" customHeight="1">
      <c r="B63" s="173">
        <v>44031</v>
      </c>
      <c r="C63" s="166" t="s">
        <v>95</v>
      </c>
      <c r="D63" s="255"/>
      <c r="E63" s="167" t="s">
        <v>139</v>
      </c>
      <c r="F63" s="174" t="s">
        <v>137</v>
      </c>
      <c r="G63" s="175">
        <v>2.2837000000000001</v>
      </c>
      <c r="H63" s="175">
        <v>385000</v>
      </c>
      <c r="I63" s="175"/>
      <c r="J63" s="175"/>
      <c r="K63" s="175"/>
      <c r="L63" s="176">
        <f t="shared" ref="L63:O63" si="54">IF($G63&gt;0,$G63*H63,H63)</f>
        <v>879224.5</v>
      </c>
      <c r="M63" s="176">
        <f t="shared" si="54"/>
        <v>0</v>
      </c>
      <c r="N63" s="176">
        <f t="shared" si="54"/>
        <v>0</v>
      </c>
      <c r="O63" s="176">
        <f t="shared" si="54"/>
        <v>0</v>
      </c>
      <c r="P63" s="177"/>
      <c r="Q63" s="175"/>
    </row>
    <row r="64" spans="2:17" ht="15.75" customHeight="1">
      <c r="B64" s="173">
        <v>44031</v>
      </c>
      <c r="C64" s="166" t="s">
        <v>95</v>
      </c>
      <c r="D64" s="255"/>
      <c r="E64" s="167" t="s">
        <v>153</v>
      </c>
      <c r="F64" s="174"/>
      <c r="G64" s="175"/>
      <c r="H64" s="175"/>
      <c r="I64" s="175"/>
      <c r="J64" s="175"/>
      <c r="K64" s="175">
        <v>80000</v>
      </c>
      <c r="L64" s="176">
        <f t="shared" ref="L64:O64" si="55">IF($G64&gt;0,$G64*H64,H64)</f>
        <v>0</v>
      </c>
      <c r="M64" s="176">
        <f t="shared" si="55"/>
        <v>0</v>
      </c>
      <c r="N64" s="176">
        <f t="shared" si="55"/>
        <v>0</v>
      </c>
      <c r="O64" s="176">
        <f t="shared" si="55"/>
        <v>80000</v>
      </c>
      <c r="P64" s="177"/>
      <c r="Q64" s="175"/>
    </row>
    <row r="65" spans="2:17" ht="15.75" customHeight="1">
      <c r="B65" s="173">
        <v>44032</v>
      </c>
      <c r="C65" s="166" t="s">
        <v>95</v>
      </c>
      <c r="D65" s="255"/>
      <c r="E65" s="167" t="s">
        <v>139</v>
      </c>
      <c r="F65" s="174" t="s">
        <v>137</v>
      </c>
      <c r="G65" s="175">
        <v>2.2837000000000001</v>
      </c>
      <c r="H65" s="175">
        <v>385000</v>
      </c>
      <c r="I65" s="175"/>
      <c r="J65" s="175"/>
      <c r="K65" s="175"/>
      <c r="L65" s="176">
        <f t="shared" ref="L65:O65" si="56">IF($G65&gt;0,$G65*H65,H65)</f>
        <v>879224.5</v>
      </c>
      <c r="M65" s="176">
        <f t="shared" si="56"/>
        <v>0</v>
      </c>
      <c r="N65" s="176">
        <f t="shared" si="56"/>
        <v>0</v>
      </c>
      <c r="O65" s="176">
        <f t="shared" si="56"/>
        <v>0</v>
      </c>
      <c r="P65" s="177"/>
      <c r="Q65" s="175"/>
    </row>
    <row r="66" spans="2:17" ht="15.75" customHeight="1">
      <c r="B66" s="173">
        <v>44032</v>
      </c>
      <c r="C66" s="166" t="s">
        <v>95</v>
      </c>
      <c r="D66" s="255"/>
      <c r="E66" s="167" t="s">
        <v>154</v>
      </c>
      <c r="F66" s="174" t="s">
        <v>155</v>
      </c>
      <c r="G66" s="175">
        <v>5</v>
      </c>
      <c r="H66" s="175">
        <v>20000</v>
      </c>
      <c r="I66" s="175"/>
      <c r="J66" s="175"/>
      <c r="K66" s="175"/>
      <c r="L66" s="176">
        <f t="shared" ref="L66:O66" si="57">IF($G66&gt;0,$G66*H66,H66)</f>
        <v>100000</v>
      </c>
      <c r="M66" s="176">
        <f t="shared" si="57"/>
        <v>0</v>
      </c>
      <c r="N66" s="176">
        <f t="shared" si="57"/>
        <v>0</v>
      </c>
      <c r="O66" s="176">
        <f t="shared" si="57"/>
        <v>0</v>
      </c>
      <c r="P66" s="177"/>
      <c r="Q66" s="175"/>
    </row>
    <row r="67" spans="2:17" ht="15.75" customHeight="1">
      <c r="B67" s="173">
        <v>44033</v>
      </c>
      <c r="C67" s="166" t="s">
        <v>95</v>
      </c>
      <c r="D67" s="255"/>
      <c r="E67" s="167" t="s">
        <v>138</v>
      </c>
      <c r="F67" s="174" t="s">
        <v>120</v>
      </c>
      <c r="G67" s="175">
        <v>100</v>
      </c>
      <c r="H67" s="175">
        <v>20000</v>
      </c>
      <c r="I67" s="175"/>
      <c r="J67" s="175"/>
      <c r="K67" s="175"/>
      <c r="L67" s="176">
        <f t="shared" ref="L67:O67" si="58">IF($G67&gt;0,$G67*H67,H67)</f>
        <v>2000000</v>
      </c>
      <c r="M67" s="176">
        <f t="shared" si="58"/>
        <v>0</v>
      </c>
      <c r="N67" s="176">
        <f t="shared" si="58"/>
        <v>0</v>
      </c>
      <c r="O67" s="176">
        <f t="shared" si="58"/>
        <v>0</v>
      </c>
      <c r="P67" s="177"/>
      <c r="Q67" s="175"/>
    </row>
    <row r="68" spans="2:17" ht="15.75" customHeight="1">
      <c r="B68" s="173">
        <v>44036</v>
      </c>
      <c r="C68" s="166" t="s">
        <v>95</v>
      </c>
      <c r="D68" s="255"/>
      <c r="E68" s="167" t="s">
        <v>134</v>
      </c>
      <c r="F68" s="174" t="s">
        <v>135</v>
      </c>
      <c r="G68" s="175">
        <v>50</v>
      </c>
      <c r="H68" s="175">
        <v>86000</v>
      </c>
      <c r="I68" s="175"/>
      <c r="J68" s="175"/>
      <c r="K68" s="175"/>
      <c r="L68" s="176">
        <f t="shared" ref="L68:O68" si="59">IF($G68&gt;0,$G68*H68,H68)</f>
        <v>4300000</v>
      </c>
      <c r="M68" s="176">
        <f t="shared" si="59"/>
        <v>0</v>
      </c>
      <c r="N68" s="176">
        <f t="shared" si="59"/>
        <v>0</v>
      </c>
      <c r="O68" s="176">
        <f t="shared" si="59"/>
        <v>0</v>
      </c>
      <c r="P68" s="177"/>
      <c r="Q68" s="175"/>
    </row>
    <row r="69" spans="2:17" ht="15.75" customHeight="1">
      <c r="B69" s="173">
        <v>44036</v>
      </c>
      <c r="C69" s="166" t="s">
        <v>95</v>
      </c>
      <c r="D69" s="255"/>
      <c r="E69" s="167" t="s">
        <v>140</v>
      </c>
      <c r="F69" s="174" t="s">
        <v>137</v>
      </c>
      <c r="G69" s="175">
        <v>2.2837000000000001</v>
      </c>
      <c r="H69" s="175">
        <v>140000</v>
      </c>
      <c r="I69" s="175"/>
      <c r="J69" s="175"/>
      <c r="K69" s="175"/>
      <c r="L69" s="176">
        <f t="shared" ref="L69:O69" si="60">IF($G69&gt;0,$G69*H69,H69)</f>
        <v>319718</v>
      </c>
      <c r="M69" s="176">
        <f t="shared" si="60"/>
        <v>0</v>
      </c>
      <c r="N69" s="176">
        <f t="shared" si="60"/>
        <v>0</v>
      </c>
      <c r="O69" s="176">
        <f t="shared" si="60"/>
        <v>0</v>
      </c>
      <c r="P69" s="177"/>
      <c r="Q69" s="175"/>
    </row>
    <row r="70" spans="2:17" ht="15.75" customHeight="1">
      <c r="B70" s="173">
        <v>44036</v>
      </c>
      <c r="C70" s="166" t="s">
        <v>95</v>
      </c>
      <c r="D70" s="255"/>
      <c r="E70" s="167" t="s">
        <v>139</v>
      </c>
      <c r="F70" s="174" t="s">
        <v>137</v>
      </c>
      <c r="G70" s="175">
        <v>2.2837000000000001</v>
      </c>
      <c r="H70" s="175">
        <v>385000</v>
      </c>
      <c r="I70" s="175"/>
      <c r="J70" s="175"/>
      <c r="K70" s="175"/>
      <c r="L70" s="176">
        <f t="shared" ref="L70:O70" si="61">IF($G70&gt;0,$G70*H70,H70)</f>
        <v>879224.5</v>
      </c>
      <c r="M70" s="176">
        <f t="shared" si="61"/>
        <v>0</v>
      </c>
      <c r="N70" s="176">
        <f t="shared" si="61"/>
        <v>0</v>
      </c>
      <c r="O70" s="176">
        <f t="shared" si="61"/>
        <v>0</v>
      </c>
      <c r="P70" s="177"/>
      <c r="Q70" s="175"/>
    </row>
    <row r="71" spans="2:17" ht="15.75" customHeight="1">
      <c r="B71" s="173">
        <v>44037</v>
      </c>
      <c r="C71" s="166" t="s">
        <v>95</v>
      </c>
      <c r="D71" s="255"/>
      <c r="E71" s="167" t="s">
        <v>156</v>
      </c>
      <c r="F71" s="174"/>
      <c r="G71" s="175"/>
      <c r="H71" s="175"/>
      <c r="I71" s="175"/>
      <c r="J71" s="175"/>
      <c r="K71" s="175">
        <v>70000</v>
      </c>
      <c r="L71" s="176">
        <f t="shared" ref="L71:O71" si="62">IF($G71&gt;0,$G71*H71,H71)</f>
        <v>0</v>
      </c>
      <c r="M71" s="176">
        <f t="shared" si="62"/>
        <v>0</v>
      </c>
      <c r="N71" s="176">
        <f t="shared" si="62"/>
        <v>0</v>
      </c>
      <c r="O71" s="176">
        <f t="shared" si="62"/>
        <v>70000</v>
      </c>
      <c r="P71" s="177"/>
      <c r="Q71" s="175"/>
    </row>
    <row r="72" spans="2:17" ht="15.75" customHeight="1">
      <c r="B72" s="173">
        <v>44038</v>
      </c>
      <c r="C72" s="166" t="s">
        <v>95</v>
      </c>
      <c r="D72" s="255"/>
      <c r="E72" s="167" t="s">
        <v>142</v>
      </c>
      <c r="F72" s="174" t="s">
        <v>137</v>
      </c>
      <c r="G72" s="175">
        <v>2.2837000000000001</v>
      </c>
      <c r="H72" s="175">
        <v>310000</v>
      </c>
      <c r="I72" s="175"/>
      <c r="J72" s="175"/>
      <c r="K72" s="175"/>
      <c r="L72" s="176">
        <f t="shared" ref="L72:O72" si="63">IF($G72&gt;0,$G72*H72,H72)</f>
        <v>707947</v>
      </c>
      <c r="M72" s="176">
        <f t="shared" si="63"/>
        <v>0</v>
      </c>
      <c r="N72" s="176">
        <f t="shared" si="63"/>
        <v>0</v>
      </c>
      <c r="O72" s="176">
        <f t="shared" si="63"/>
        <v>0</v>
      </c>
      <c r="P72" s="177"/>
      <c r="Q72" s="175"/>
    </row>
    <row r="73" spans="2:17" ht="15.75" customHeight="1">
      <c r="B73" s="173">
        <v>44039</v>
      </c>
      <c r="C73" s="166" t="s">
        <v>95</v>
      </c>
      <c r="D73" s="255"/>
      <c r="E73" s="167" t="s">
        <v>140</v>
      </c>
      <c r="F73" s="174" t="s">
        <v>137</v>
      </c>
      <c r="G73" s="175">
        <v>2.2837000000000001</v>
      </c>
      <c r="H73" s="175">
        <v>140000</v>
      </c>
      <c r="I73" s="175"/>
      <c r="J73" s="175"/>
      <c r="K73" s="175"/>
      <c r="L73" s="176">
        <f t="shared" ref="L73:O73" si="64">IF($G73&gt;0,$G73*H73,H73)</f>
        <v>319718</v>
      </c>
      <c r="M73" s="176">
        <f t="shared" si="64"/>
        <v>0</v>
      </c>
      <c r="N73" s="176">
        <f t="shared" si="64"/>
        <v>0</v>
      </c>
      <c r="O73" s="176">
        <f t="shared" si="64"/>
        <v>0</v>
      </c>
      <c r="P73" s="177"/>
      <c r="Q73" s="175"/>
    </row>
    <row r="74" spans="2:17" ht="15.75" customHeight="1">
      <c r="B74" s="173">
        <v>44039</v>
      </c>
      <c r="C74" s="166" t="s">
        <v>95</v>
      </c>
      <c r="D74" s="255"/>
      <c r="E74" s="167" t="s">
        <v>139</v>
      </c>
      <c r="F74" s="174" t="s">
        <v>137</v>
      </c>
      <c r="G74" s="175">
        <v>2.2837000000000001</v>
      </c>
      <c r="H74" s="175">
        <v>385000</v>
      </c>
      <c r="I74" s="175"/>
      <c r="J74" s="175"/>
      <c r="K74" s="175"/>
      <c r="L74" s="176">
        <f t="shared" ref="L74:O74" si="65">IF($G74&gt;0,$G74*H74,H74)</f>
        <v>879224.5</v>
      </c>
      <c r="M74" s="176">
        <f t="shared" si="65"/>
        <v>0</v>
      </c>
      <c r="N74" s="176">
        <f t="shared" si="65"/>
        <v>0</v>
      </c>
      <c r="O74" s="176">
        <f t="shared" si="65"/>
        <v>0</v>
      </c>
      <c r="P74" s="177"/>
      <c r="Q74" s="175"/>
    </row>
    <row r="75" spans="2:17" ht="15.75" customHeight="1">
      <c r="B75" s="173">
        <v>44041</v>
      </c>
      <c r="C75" s="166" t="s">
        <v>95</v>
      </c>
      <c r="D75" s="255"/>
      <c r="E75" s="167" t="s">
        <v>140</v>
      </c>
      <c r="F75" s="174" t="s">
        <v>137</v>
      </c>
      <c r="G75" s="175">
        <v>2.2837000000000001</v>
      </c>
      <c r="H75" s="175">
        <v>140000</v>
      </c>
      <c r="I75" s="175"/>
      <c r="J75" s="175"/>
      <c r="K75" s="175"/>
      <c r="L75" s="176">
        <f t="shared" ref="L75:O75" si="66">IF($G75&gt;0,$G75*H75,H75)</f>
        <v>319718</v>
      </c>
      <c r="M75" s="176">
        <f t="shared" si="66"/>
        <v>0</v>
      </c>
      <c r="N75" s="176">
        <f t="shared" si="66"/>
        <v>0</v>
      </c>
      <c r="O75" s="176">
        <f t="shared" si="66"/>
        <v>0</v>
      </c>
      <c r="P75" s="177"/>
      <c r="Q75" s="175"/>
    </row>
    <row r="76" spans="2:17" ht="15.75" customHeight="1">
      <c r="B76" s="173">
        <v>44041</v>
      </c>
      <c r="C76" s="166" t="s">
        <v>95</v>
      </c>
      <c r="D76" s="255"/>
      <c r="E76" s="167" t="s">
        <v>139</v>
      </c>
      <c r="F76" s="174" t="s">
        <v>137</v>
      </c>
      <c r="G76" s="175">
        <v>2.2837000000000001</v>
      </c>
      <c r="H76" s="175">
        <v>385000</v>
      </c>
      <c r="I76" s="175"/>
      <c r="J76" s="175"/>
      <c r="K76" s="175"/>
      <c r="L76" s="176">
        <f t="shared" ref="L76:O76" si="67">IF($G76&gt;0,$G76*H76,H76)</f>
        <v>879224.5</v>
      </c>
      <c r="M76" s="176">
        <f t="shared" si="67"/>
        <v>0</v>
      </c>
      <c r="N76" s="176">
        <f t="shared" si="67"/>
        <v>0</v>
      </c>
      <c r="O76" s="176">
        <f t="shared" si="67"/>
        <v>0</v>
      </c>
      <c r="P76" s="177"/>
      <c r="Q76" s="175"/>
    </row>
    <row r="77" spans="2:17" ht="15.75" customHeight="1">
      <c r="B77" s="173">
        <v>44041</v>
      </c>
      <c r="C77" s="166" t="s">
        <v>95</v>
      </c>
      <c r="D77" s="255"/>
      <c r="E77" s="167" t="s">
        <v>141</v>
      </c>
      <c r="F77" s="174" t="s">
        <v>137</v>
      </c>
      <c r="G77" s="175">
        <v>2.2837000000000001</v>
      </c>
      <c r="H77" s="175">
        <v>345000</v>
      </c>
      <c r="I77" s="175"/>
      <c r="J77" s="175"/>
      <c r="K77" s="175"/>
      <c r="L77" s="176">
        <f t="shared" ref="L77:O77" si="68">IF($G77&gt;0,$G77*H77,H77)</f>
        <v>787876.5</v>
      </c>
      <c r="M77" s="176">
        <f t="shared" si="68"/>
        <v>0</v>
      </c>
      <c r="N77" s="176">
        <f t="shared" si="68"/>
        <v>0</v>
      </c>
      <c r="O77" s="176">
        <f t="shared" si="68"/>
        <v>0</v>
      </c>
      <c r="P77" s="177"/>
      <c r="Q77" s="175"/>
    </row>
    <row r="78" spans="2:17" ht="15.75" customHeight="1">
      <c r="B78" s="173">
        <v>44043</v>
      </c>
      <c r="C78" s="166" t="s">
        <v>95</v>
      </c>
      <c r="D78" s="255"/>
      <c r="E78" s="167" t="s">
        <v>139</v>
      </c>
      <c r="F78" s="174" t="s">
        <v>137</v>
      </c>
      <c r="G78" s="175">
        <v>2.2837000000000001</v>
      </c>
      <c r="H78" s="175">
        <v>385000</v>
      </c>
      <c r="I78" s="175"/>
      <c r="J78" s="175"/>
      <c r="K78" s="175"/>
      <c r="L78" s="176">
        <f t="shared" ref="L78:O78" si="69">IF($G78&gt;0,$G78*H78,H78)</f>
        <v>879224.5</v>
      </c>
      <c r="M78" s="176">
        <f t="shared" si="69"/>
        <v>0</v>
      </c>
      <c r="N78" s="176">
        <f t="shared" si="69"/>
        <v>0</v>
      </c>
      <c r="O78" s="176">
        <f t="shared" si="69"/>
        <v>0</v>
      </c>
      <c r="P78" s="177"/>
      <c r="Q78" s="175"/>
    </row>
    <row r="79" spans="2:17" ht="15.75" customHeight="1">
      <c r="B79" s="173">
        <v>44044</v>
      </c>
      <c r="C79" s="166" t="s">
        <v>95</v>
      </c>
      <c r="D79" s="255"/>
      <c r="E79" s="167" t="s">
        <v>140</v>
      </c>
      <c r="F79" s="174" t="s">
        <v>137</v>
      </c>
      <c r="G79" s="175">
        <v>2.2837000000000001</v>
      </c>
      <c r="H79" s="175">
        <v>140000</v>
      </c>
      <c r="I79" s="175"/>
      <c r="J79" s="175"/>
      <c r="K79" s="175"/>
      <c r="L79" s="176">
        <f t="shared" ref="L79:O79" si="70">IF($G79&gt;0,$G79*H79,H79)</f>
        <v>319718</v>
      </c>
      <c r="M79" s="176">
        <f t="shared" si="70"/>
        <v>0</v>
      </c>
      <c r="N79" s="176">
        <f t="shared" si="70"/>
        <v>0</v>
      </c>
      <c r="O79" s="176">
        <f t="shared" si="70"/>
        <v>0</v>
      </c>
      <c r="P79" s="177"/>
      <c r="Q79" s="175"/>
    </row>
    <row r="80" spans="2:17" ht="15.75" customHeight="1">
      <c r="B80" s="173">
        <v>44044</v>
      </c>
      <c r="C80" s="166" t="s">
        <v>95</v>
      </c>
      <c r="D80" s="255"/>
      <c r="E80" s="167" t="s">
        <v>139</v>
      </c>
      <c r="F80" s="174" t="s">
        <v>137</v>
      </c>
      <c r="G80" s="175">
        <v>2.2837000000000001</v>
      </c>
      <c r="H80" s="175">
        <v>385000</v>
      </c>
      <c r="I80" s="175"/>
      <c r="J80" s="175"/>
      <c r="K80" s="175"/>
      <c r="L80" s="176">
        <f t="shared" ref="L80:O80" si="71">IF($G80&gt;0,$G80*H80,H80)</f>
        <v>879224.5</v>
      </c>
      <c r="M80" s="176">
        <f t="shared" si="71"/>
        <v>0</v>
      </c>
      <c r="N80" s="176">
        <f t="shared" si="71"/>
        <v>0</v>
      </c>
      <c r="O80" s="176">
        <f t="shared" si="71"/>
        <v>0</v>
      </c>
      <c r="P80" s="177"/>
      <c r="Q80" s="175"/>
    </row>
    <row r="81" spans="2:17" ht="15.75" customHeight="1">
      <c r="B81" s="173">
        <v>44045</v>
      </c>
      <c r="C81" s="166" t="s">
        <v>95</v>
      </c>
      <c r="D81" s="255"/>
      <c r="E81" s="167" t="s">
        <v>157</v>
      </c>
      <c r="F81" s="174"/>
      <c r="G81" s="175"/>
      <c r="H81" s="175"/>
      <c r="I81" s="175"/>
      <c r="J81" s="175"/>
      <c r="K81" s="175">
        <v>65000</v>
      </c>
      <c r="L81" s="176">
        <f t="shared" ref="L81:O81" si="72">IF($G81&gt;0,$G81*H81,H81)</f>
        <v>0</v>
      </c>
      <c r="M81" s="176">
        <f t="shared" si="72"/>
        <v>0</v>
      </c>
      <c r="N81" s="176">
        <f t="shared" si="72"/>
        <v>0</v>
      </c>
      <c r="O81" s="176">
        <f t="shared" si="72"/>
        <v>65000</v>
      </c>
      <c r="P81" s="177"/>
      <c r="Q81" s="175"/>
    </row>
    <row r="82" spans="2:17" ht="15.75" customHeight="1">
      <c r="B82" s="173">
        <v>44045</v>
      </c>
      <c r="C82" s="166" t="s">
        <v>95</v>
      </c>
      <c r="D82" s="255"/>
      <c r="E82" s="167" t="s">
        <v>141</v>
      </c>
      <c r="F82" s="174" t="s">
        <v>137</v>
      </c>
      <c r="G82" s="175">
        <v>4.5674000000000001</v>
      </c>
      <c r="H82" s="175">
        <v>345000</v>
      </c>
      <c r="I82" s="175"/>
      <c r="J82" s="175"/>
      <c r="K82" s="175"/>
      <c r="L82" s="176">
        <f t="shared" ref="L82:O82" si="73">IF($G82&gt;0,$G82*H82,H82)</f>
        <v>1575753</v>
      </c>
      <c r="M82" s="176">
        <f t="shared" si="73"/>
        <v>0</v>
      </c>
      <c r="N82" s="176">
        <f t="shared" si="73"/>
        <v>0</v>
      </c>
      <c r="O82" s="176">
        <f t="shared" si="73"/>
        <v>0</v>
      </c>
      <c r="P82" s="177"/>
      <c r="Q82" s="175"/>
    </row>
    <row r="83" spans="2:17" ht="15.75" customHeight="1">
      <c r="B83" s="173">
        <v>44045</v>
      </c>
      <c r="C83" s="166" t="s">
        <v>95</v>
      </c>
      <c r="D83" s="255"/>
      <c r="E83" s="167" t="s">
        <v>140</v>
      </c>
      <c r="F83" s="174" t="s">
        <v>137</v>
      </c>
      <c r="G83" s="175">
        <v>2.2837000000000001</v>
      </c>
      <c r="H83" s="175">
        <v>140000</v>
      </c>
      <c r="I83" s="175"/>
      <c r="J83" s="175"/>
      <c r="K83" s="175"/>
      <c r="L83" s="176">
        <f t="shared" ref="L83:O83" si="74">IF($G83&gt;0,$G83*H83,H83)</f>
        <v>319718</v>
      </c>
      <c r="M83" s="176">
        <f t="shared" si="74"/>
        <v>0</v>
      </c>
      <c r="N83" s="176">
        <f t="shared" si="74"/>
        <v>0</v>
      </c>
      <c r="O83" s="176">
        <f t="shared" si="74"/>
        <v>0</v>
      </c>
      <c r="P83" s="177"/>
      <c r="Q83" s="175"/>
    </row>
    <row r="84" spans="2:17" ht="15.75" customHeight="1">
      <c r="B84" s="173">
        <v>44045</v>
      </c>
      <c r="C84" s="166" t="s">
        <v>95</v>
      </c>
      <c r="D84" s="255"/>
      <c r="E84" s="167" t="s">
        <v>134</v>
      </c>
      <c r="F84" s="174" t="s">
        <v>135</v>
      </c>
      <c r="G84" s="175">
        <v>30</v>
      </c>
      <c r="H84" s="175">
        <v>86000</v>
      </c>
      <c r="I84" s="175"/>
      <c r="J84" s="175"/>
      <c r="K84" s="175"/>
      <c r="L84" s="176">
        <f t="shared" ref="L84:O84" si="75">IF($G84&gt;0,$G84*H84,H84)</f>
        <v>2580000</v>
      </c>
      <c r="M84" s="176">
        <f t="shared" si="75"/>
        <v>0</v>
      </c>
      <c r="N84" s="176">
        <f t="shared" si="75"/>
        <v>0</v>
      </c>
      <c r="O84" s="176">
        <f t="shared" si="75"/>
        <v>0</v>
      </c>
      <c r="P84" s="177"/>
      <c r="Q84" s="175"/>
    </row>
    <row r="85" spans="2:17" ht="15.75" customHeight="1">
      <c r="B85" s="173">
        <v>44045</v>
      </c>
      <c r="C85" s="166" t="s">
        <v>95</v>
      </c>
      <c r="D85" s="255"/>
      <c r="E85" s="167" t="s">
        <v>139</v>
      </c>
      <c r="F85" s="174" t="s">
        <v>137</v>
      </c>
      <c r="G85" s="175">
        <v>2.2837000000000001</v>
      </c>
      <c r="H85" s="175">
        <v>385000</v>
      </c>
      <c r="I85" s="175"/>
      <c r="J85" s="175"/>
      <c r="K85" s="175"/>
      <c r="L85" s="176">
        <f t="shared" ref="L85:O85" si="76">IF($G85&gt;0,$G85*H85,H85)</f>
        <v>879224.5</v>
      </c>
      <c r="M85" s="176">
        <f t="shared" si="76"/>
        <v>0</v>
      </c>
      <c r="N85" s="176">
        <f t="shared" si="76"/>
        <v>0</v>
      </c>
      <c r="O85" s="176">
        <f t="shared" si="76"/>
        <v>0</v>
      </c>
      <c r="P85" s="177"/>
      <c r="Q85" s="175"/>
    </row>
    <row r="86" spans="2:17" ht="15.75" customHeight="1">
      <c r="B86" s="173">
        <v>44051</v>
      </c>
      <c r="C86" s="166" t="s">
        <v>95</v>
      </c>
      <c r="D86" s="255"/>
      <c r="E86" s="167" t="s">
        <v>139</v>
      </c>
      <c r="F86" s="174" t="s">
        <v>137</v>
      </c>
      <c r="G86" s="175">
        <v>4</v>
      </c>
      <c r="H86" s="175">
        <v>360000</v>
      </c>
      <c r="I86" s="175"/>
      <c r="J86" s="175"/>
      <c r="K86" s="175"/>
      <c r="L86" s="176">
        <f t="shared" ref="L86:O86" si="77">IF($G86&gt;0,$G86*H86,H86)</f>
        <v>1440000</v>
      </c>
      <c r="M86" s="176">
        <f t="shared" si="77"/>
        <v>0</v>
      </c>
      <c r="N86" s="176">
        <f t="shared" si="77"/>
        <v>0</v>
      </c>
      <c r="O86" s="176">
        <f t="shared" si="77"/>
        <v>0</v>
      </c>
      <c r="P86" s="177"/>
      <c r="Q86" s="175"/>
    </row>
    <row r="87" spans="2:17" ht="15.75" customHeight="1">
      <c r="B87" s="173">
        <v>44051</v>
      </c>
      <c r="C87" s="166" t="s">
        <v>95</v>
      </c>
      <c r="D87" s="255"/>
      <c r="E87" s="167" t="s">
        <v>141</v>
      </c>
      <c r="F87" s="174" t="s">
        <v>137</v>
      </c>
      <c r="G87" s="175">
        <v>4</v>
      </c>
      <c r="H87" s="175">
        <v>350000</v>
      </c>
      <c r="I87" s="175"/>
      <c r="J87" s="175"/>
      <c r="K87" s="175"/>
      <c r="L87" s="176">
        <f t="shared" ref="L87:O87" si="78">IF($G87&gt;0,$G87*H87,H87)</f>
        <v>1400000</v>
      </c>
      <c r="M87" s="176">
        <f t="shared" si="78"/>
        <v>0</v>
      </c>
      <c r="N87" s="176">
        <f t="shared" si="78"/>
        <v>0</v>
      </c>
      <c r="O87" s="176">
        <f t="shared" si="78"/>
        <v>0</v>
      </c>
      <c r="P87" s="177"/>
      <c r="Q87" s="175"/>
    </row>
    <row r="88" spans="2:17" ht="15.75" customHeight="1">
      <c r="B88" s="173">
        <v>44051</v>
      </c>
      <c r="C88" s="166" t="s">
        <v>95</v>
      </c>
      <c r="D88" s="255"/>
      <c r="E88" s="167" t="s">
        <v>140</v>
      </c>
      <c r="F88" s="174" t="s">
        <v>137</v>
      </c>
      <c r="G88" s="175">
        <v>4</v>
      </c>
      <c r="H88" s="175">
        <v>125000</v>
      </c>
      <c r="I88" s="175"/>
      <c r="J88" s="175"/>
      <c r="K88" s="175"/>
      <c r="L88" s="176">
        <f t="shared" ref="L88:O88" si="79">IF($G88&gt;0,$G88*H88,H88)</f>
        <v>500000</v>
      </c>
      <c r="M88" s="176">
        <f t="shared" si="79"/>
        <v>0</v>
      </c>
      <c r="N88" s="176">
        <f t="shared" si="79"/>
        <v>0</v>
      </c>
      <c r="O88" s="176">
        <f t="shared" si="79"/>
        <v>0</v>
      </c>
      <c r="P88" s="177"/>
      <c r="Q88" s="175"/>
    </row>
    <row r="89" spans="2:17" ht="15.75" customHeight="1">
      <c r="B89" s="173">
        <v>44051</v>
      </c>
      <c r="C89" s="166" t="s">
        <v>95</v>
      </c>
      <c r="D89" s="255"/>
      <c r="E89" s="167" t="s">
        <v>134</v>
      </c>
      <c r="F89" s="174" t="s">
        <v>135</v>
      </c>
      <c r="G89" s="175">
        <v>50</v>
      </c>
      <c r="H89" s="175">
        <v>87000</v>
      </c>
      <c r="I89" s="175"/>
      <c r="J89" s="175"/>
      <c r="K89" s="175"/>
      <c r="L89" s="176">
        <f t="shared" ref="L89:O89" si="80">IF($G89&gt;0,$G89*H89,H89)</f>
        <v>4350000</v>
      </c>
      <c r="M89" s="176">
        <f t="shared" si="80"/>
        <v>0</v>
      </c>
      <c r="N89" s="176">
        <f t="shared" si="80"/>
        <v>0</v>
      </c>
      <c r="O89" s="176">
        <f t="shared" si="80"/>
        <v>0</v>
      </c>
      <c r="P89" s="177"/>
      <c r="Q89" s="175"/>
    </row>
    <row r="90" spans="2:17" ht="15.75" customHeight="1">
      <c r="B90" s="173">
        <v>44054</v>
      </c>
      <c r="C90" s="166" t="s">
        <v>95</v>
      </c>
      <c r="D90" s="255"/>
      <c r="E90" s="167" t="s">
        <v>158</v>
      </c>
      <c r="F90" s="174" t="s">
        <v>137</v>
      </c>
      <c r="G90" s="175">
        <v>4</v>
      </c>
      <c r="H90" s="175">
        <v>360000</v>
      </c>
      <c r="I90" s="175"/>
      <c r="J90" s="175"/>
      <c r="K90" s="175"/>
      <c r="L90" s="176">
        <f t="shared" ref="L90:O90" si="81">IF($G90&gt;0,$G90*H90,H90)</f>
        <v>1440000</v>
      </c>
      <c r="M90" s="176">
        <f t="shared" si="81"/>
        <v>0</v>
      </c>
      <c r="N90" s="176">
        <f t="shared" si="81"/>
        <v>0</v>
      </c>
      <c r="O90" s="176">
        <f t="shared" si="81"/>
        <v>0</v>
      </c>
      <c r="P90" s="177"/>
      <c r="Q90" s="175"/>
    </row>
    <row r="91" spans="2:17" ht="15.75" customHeight="1">
      <c r="B91" s="173">
        <v>44054</v>
      </c>
      <c r="C91" s="166" t="s">
        <v>95</v>
      </c>
      <c r="D91" s="255"/>
      <c r="E91" s="167" t="s">
        <v>141</v>
      </c>
      <c r="F91" s="174" t="s">
        <v>137</v>
      </c>
      <c r="G91" s="175">
        <v>4</v>
      </c>
      <c r="H91" s="175">
        <v>350000</v>
      </c>
      <c r="I91" s="175"/>
      <c r="J91" s="175"/>
      <c r="K91" s="175"/>
      <c r="L91" s="176">
        <f t="shared" ref="L91:O91" si="82">IF($G91&gt;0,$G91*H91,H91)</f>
        <v>1400000</v>
      </c>
      <c r="M91" s="176">
        <f t="shared" si="82"/>
        <v>0</v>
      </c>
      <c r="N91" s="176">
        <f t="shared" si="82"/>
        <v>0</v>
      </c>
      <c r="O91" s="176">
        <f t="shared" si="82"/>
        <v>0</v>
      </c>
      <c r="P91" s="177"/>
      <c r="Q91" s="175"/>
    </row>
    <row r="92" spans="2:17" ht="15.75" customHeight="1">
      <c r="B92" s="173">
        <v>44054</v>
      </c>
      <c r="C92" s="166" t="s">
        <v>95</v>
      </c>
      <c r="D92" s="255"/>
      <c r="E92" s="167" t="s">
        <v>140</v>
      </c>
      <c r="F92" s="174" t="s">
        <v>137</v>
      </c>
      <c r="G92" s="175">
        <v>4</v>
      </c>
      <c r="H92" s="175">
        <v>125000</v>
      </c>
      <c r="I92" s="175"/>
      <c r="J92" s="175"/>
      <c r="K92" s="175"/>
      <c r="L92" s="176">
        <f t="shared" ref="L92:O92" si="83">IF($G92&gt;0,$G92*H92,H92)</f>
        <v>500000</v>
      </c>
      <c r="M92" s="176">
        <f t="shared" si="83"/>
        <v>0</v>
      </c>
      <c r="N92" s="176">
        <f t="shared" si="83"/>
        <v>0</v>
      </c>
      <c r="O92" s="176">
        <f t="shared" si="83"/>
        <v>0</v>
      </c>
      <c r="P92" s="177"/>
      <c r="Q92" s="175"/>
    </row>
    <row r="93" spans="2:17" ht="15.75" customHeight="1">
      <c r="B93" s="173">
        <v>44054</v>
      </c>
      <c r="C93" s="166" t="s">
        <v>95</v>
      </c>
      <c r="D93" s="255"/>
      <c r="E93" s="167" t="s">
        <v>134</v>
      </c>
      <c r="F93" s="174" t="s">
        <v>135</v>
      </c>
      <c r="G93" s="175">
        <v>100</v>
      </c>
      <c r="H93" s="175">
        <v>87000</v>
      </c>
      <c r="I93" s="175"/>
      <c r="J93" s="175"/>
      <c r="K93" s="175"/>
      <c r="L93" s="176">
        <f t="shared" ref="L93:O93" si="84">IF($G93&gt;0,$G93*H93,H93)</f>
        <v>8700000</v>
      </c>
      <c r="M93" s="176">
        <f t="shared" si="84"/>
        <v>0</v>
      </c>
      <c r="N93" s="176">
        <f t="shared" si="84"/>
        <v>0</v>
      </c>
      <c r="O93" s="176">
        <f t="shared" si="84"/>
        <v>0</v>
      </c>
      <c r="P93" s="177"/>
      <c r="Q93" s="175"/>
    </row>
    <row r="94" spans="2:17" ht="15.75" customHeight="1">
      <c r="B94" s="173">
        <v>44057</v>
      </c>
      <c r="C94" s="166" t="s">
        <v>95</v>
      </c>
      <c r="D94" s="255"/>
      <c r="E94" s="167" t="s">
        <v>124</v>
      </c>
      <c r="F94" s="174" t="s">
        <v>120</v>
      </c>
      <c r="G94" s="175"/>
      <c r="H94" s="175">
        <v>22000</v>
      </c>
      <c r="I94" s="175"/>
      <c r="J94" s="175"/>
      <c r="K94" s="175"/>
      <c r="L94" s="176">
        <f t="shared" ref="L94:O94" si="85">IF($G94&gt;0,$G94*H94,H94)</f>
        <v>22000</v>
      </c>
      <c r="M94" s="176">
        <f t="shared" si="85"/>
        <v>0</v>
      </c>
      <c r="N94" s="176">
        <f t="shared" si="85"/>
        <v>0</v>
      </c>
      <c r="O94" s="176">
        <f t="shared" si="85"/>
        <v>0</v>
      </c>
      <c r="P94" s="177"/>
      <c r="Q94" s="175"/>
    </row>
    <row r="95" spans="2:17" ht="15.75" customHeight="1">
      <c r="B95" s="173">
        <v>44057</v>
      </c>
      <c r="C95" s="166" t="s">
        <v>95</v>
      </c>
      <c r="D95" s="255"/>
      <c r="E95" s="167" t="s">
        <v>159</v>
      </c>
      <c r="F95" s="174" t="s">
        <v>120</v>
      </c>
      <c r="G95" s="175">
        <v>5</v>
      </c>
      <c r="H95" s="175"/>
      <c r="I95" s="175"/>
      <c r="J95" s="175"/>
      <c r="K95" s="175"/>
      <c r="L95" s="176">
        <f t="shared" ref="L95:O95" si="86">IF($G95&gt;0,$G95*H95,H95)</f>
        <v>0</v>
      </c>
      <c r="M95" s="176">
        <f t="shared" si="86"/>
        <v>0</v>
      </c>
      <c r="N95" s="176">
        <f t="shared" si="86"/>
        <v>0</v>
      </c>
      <c r="O95" s="176">
        <f t="shared" si="86"/>
        <v>0</v>
      </c>
      <c r="P95" s="177"/>
      <c r="Q95" s="175"/>
    </row>
    <row r="96" spans="2:17" ht="15.75" customHeight="1">
      <c r="B96" s="173">
        <v>44058</v>
      </c>
      <c r="C96" s="166" t="s">
        <v>95</v>
      </c>
      <c r="D96" s="255"/>
      <c r="E96" s="167" t="s">
        <v>160</v>
      </c>
      <c r="F96" s="174" t="s">
        <v>137</v>
      </c>
      <c r="G96" s="175">
        <v>4</v>
      </c>
      <c r="H96" s="175">
        <v>125000</v>
      </c>
      <c r="I96" s="175"/>
      <c r="J96" s="175"/>
      <c r="K96" s="175"/>
      <c r="L96" s="176">
        <f t="shared" ref="L96:O96" si="87">IF($G96&gt;0,$G96*H96,H96)</f>
        <v>500000</v>
      </c>
      <c r="M96" s="176">
        <f t="shared" si="87"/>
        <v>0</v>
      </c>
      <c r="N96" s="176">
        <f t="shared" si="87"/>
        <v>0</v>
      </c>
      <c r="O96" s="176">
        <f t="shared" si="87"/>
        <v>0</v>
      </c>
      <c r="P96" s="177"/>
      <c r="Q96" s="175"/>
    </row>
    <row r="97" spans="2:17" ht="15.75" customHeight="1">
      <c r="B97" s="173">
        <v>44059</v>
      </c>
      <c r="C97" s="166" t="s">
        <v>95</v>
      </c>
      <c r="D97" s="255"/>
      <c r="E97" s="167" t="s">
        <v>158</v>
      </c>
      <c r="F97" s="174" t="s">
        <v>137</v>
      </c>
      <c r="G97" s="175">
        <v>8</v>
      </c>
      <c r="H97" s="175">
        <v>360000</v>
      </c>
      <c r="I97" s="175"/>
      <c r="J97" s="175"/>
      <c r="K97" s="175"/>
      <c r="L97" s="176">
        <f t="shared" ref="L97:O97" si="88">IF($G97&gt;0,$G97*H97,H97)</f>
        <v>2880000</v>
      </c>
      <c r="M97" s="176">
        <f t="shared" si="88"/>
        <v>0</v>
      </c>
      <c r="N97" s="176">
        <f t="shared" si="88"/>
        <v>0</v>
      </c>
      <c r="O97" s="176">
        <f t="shared" si="88"/>
        <v>0</v>
      </c>
      <c r="P97" s="177"/>
      <c r="Q97" s="175"/>
    </row>
    <row r="98" spans="2:17" ht="15.75" customHeight="1">
      <c r="B98" s="173">
        <v>44061</v>
      </c>
      <c r="C98" s="166" t="s">
        <v>95</v>
      </c>
      <c r="D98" s="255"/>
      <c r="E98" s="167" t="s">
        <v>161</v>
      </c>
      <c r="F98" s="174" t="s">
        <v>137</v>
      </c>
      <c r="G98" s="175">
        <v>4</v>
      </c>
      <c r="H98" s="175">
        <v>125000</v>
      </c>
      <c r="I98" s="175"/>
      <c r="J98" s="175"/>
      <c r="K98" s="175"/>
      <c r="L98" s="176">
        <f t="shared" ref="L98:O98" si="89">IF($G98&gt;0,$G98*H98,H98)</f>
        <v>500000</v>
      </c>
      <c r="M98" s="176">
        <f t="shared" si="89"/>
        <v>0</v>
      </c>
      <c r="N98" s="176">
        <f t="shared" si="89"/>
        <v>0</v>
      </c>
      <c r="O98" s="176">
        <f t="shared" si="89"/>
        <v>0</v>
      </c>
      <c r="P98" s="177"/>
      <c r="Q98" s="175"/>
    </row>
    <row r="99" spans="2:17" ht="15.75" customHeight="1">
      <c r="B99" s="173">
        <v>44061</v>
      </c>
      <c r="C99" s="166" t="s">
        <v>95</v>
      </c>
      <c r="D99" s="255"/>
      <c r="E99" s="167" t="s">
        <v>134</v>
      </c>
      <c r="F99" s="174" t="s">
        <v>135</v>
      </c>
      <c r="G99" s="175">
        <v>15</v>
      </c>
      <c r="H99" s="175">
        <v>87000</v>
      </c>
      <c r="I99" s="175"/>
      <c r="J99" s="175"/>
      <c r="K99" s="175"/>
      <c r="L99" s="176">
        <f t="shared" ref="L99:O99" si="90">IF($G99&gt;0,$G99*H99,H99)</f>
        <v>1305000</v>
      </c>
      <c r="M99" s="176">
        <f t="shared" si="90"/>
        <v>0</v>
      </c>
      <c r="N99" s="176">
        <f t="shared" si="90"/>
        <v>0</v>
      </c>
      <c r="O99" s="176">
        <f t="shared" si="90"/>
        <v>0</v>
      </c>
      <c r="P99" s="177"/>
      <c r="Q99" s="175"/>
    </row>
    <row r="100" spans="2:17" ht="15.75" customHeight="1">
      <c r="B100" s="173">
        <v>44061</v>
      </c>
      <c r="C100" s="166" t="s">
        <v>95</v>
      </c>
      <c r="D100" s="255"/>
      <c r="E100" s="167" t="s">
        <v>138</v>
      </c>
      <c r="F100" s="174" t="s">
        <v>120</v>
      </c>
      <c r="G100" s="175">
        <v>20</v>
      </c>
      <c r="H100" s="175">
        <v>18000</v>
      </c>
      <c r="I100" s="175"/>
      <c r="J100" s="175"/>
      <c r="K100" s="175"/>
      <c r="L100" s="176">
        <f t="shared" ref="L100:O100" si="91">IF($G100&gt;0,$G100*H100,H100)</f>
        <v>360000</v>
      </c>
      <c r="M100" s="176">
        <f t="shared" si="91"/>
        <v>0</v>
      </c>
      <c r="N100" s="176">
        <f t="shared" si="91"/>
        <v>0</v>
      </c>
      <c r="O100" s="176">
        <f t="shared" si="91"/>
        <v>0</v>
      </c>
      <c r="P100" s="177"/>
      <c r="Q100" s="175"/>
    </row>
    <row r="101" spans="2:17" ht="15.75" customHeight="1">
      <c r="B101" s="173">
        <v>44062</v>
      </c>
      <c r="C101" s="166" t="s">
        <v>95</v>
      </c>
      <c r="D101" s="255"/>
      <c r="E101" s="167" t="s">
        <v>161</v>
      </c>
      <c r="F101" s="174" t="s">
        <v>137</v>
      </c>
      <c r="G101" s="175">
        <v>4</v>
      </c>
      <c r="H101" s="175">
        <v>125000</v>
      </c>
      <c r="I101" s="175"/>
      <c r="J101" s="175"/>
      <c r="K101" s="175"/>
      <c r="L101" s="176">
        <f t="shared" ref="L101:O101" si="92">IF($G101&gt;0,$G101*H101,H101)</f>
        <v>500000</v>
      </c>
      <c r="M101" s="176">
        <f t="shared" si="92"/>
        <v>0</v>
      </c>
      <c r="N101" s="176">
        <f t="shared" si="92"/>
        <v>0</v>
      </c>
      <c r="O101" s="176">
        <f t="shared" si="92"/>
        <v>0</v>
      </c>
      <c r="P101" s="177"/>
      <c r="Q101" s="175"/>
    </row>
    <row r="102" spans="2:17" ht="15.75" customHeight="1">
      <c r="B102" s="173">
        <v>44062</v>
      </c>
      <c r="C102" s="166" t="s">
        <v>95</v>
      </c>
      <c r="D102" s="255"/>
      <c r="E102" s="167" t="s">
        <v>158</v>
      </c>
      <c r="F102" s="174" t="s">
        <v>137</v>
      </c>
      <c r="G102" s="175">
        <v>4</v>
      </c>
      <c r="H102" s="175">
        <v>360000</v>
      </c>
      <c r="I102" s="175"/>
      <c r="J102" s="175"/>
      <c r="K102" s="175"/>
      <c r="L102" s="176">
        <f t="shared" ref="L102:O102" si="93">IF($G102&gt;0,$G102*H102,H102)</f>
        <v>1440000</v>
      </c>
      <c r="M102" s="176">
        <f t="shared" si="93"/>
        <v>0</v>
      </c>
      <c r="N102" s="176">
        <f t="shared" si="93"/>
        <v>0</v>
      </c>
      <c r="O102" s="176">
        <f t="shared" si="93"/>
        <v>0</v>
      </c>
      <c r="P102" s="177"/>
      <c r="Q102" s="175"/>
    </row>
    <row r="103" spans="2:17" ht="15.75" customHeight="1">
      <c r="B103" s="173">
        <v>44062</v>
      </c>
      <c r="C103" s="166" t="s">
        <v>95</v>
      </c>
      <c r="D103" s="255"/>
      <c r="E103" s="167" t="s">
        <v>134</v>
      </c>
      <c r="F103" s="174" t="s">
        <v>135</v>
      </c>
      <c r="G103" s="175">
        <v>15</v>
      </c>
      <c r="H103" s="175">
        <v>87000</v>
      </c>
      <c r="I103" s="175"/>
      <c r="J103" s="175"/>
      <c r="K103" s="175"/>
      <c r="L103" s="176">
        <f t="shared" ref="L103:O103" si="94">IF($G103&gt;0,$G103*H103,H103)</f>
        <v>1305000</v>
      </c>
      <c r="M103" s="176">
        <f t="shared" si="94"/>
        <v>0</v>
      </c>
      <c r="N103" s="176">
        <f t="shared" si="94"/>
        <v>0</v>
      </c>
      <c r="O103" s="176">
        <f t="shared" si="94"/>
        <v>0</v>
      </c>
      <c r="P103" s="177"/>
      <c r="Q103" s="175"/>
    </row>
    <row r="104" spans="2:17" ht="15.75" customHeight="1">
      <c r="B104" s="173">
        <v>44063</v>
      </c>
      <c r="C104" s="166" t="s">
        <v>95</v>
      </c>
      <c r="D104" s="255"/>
      <c r="E104" s="167" t="s">
        <v>134</v>
      </c>
      <c r="F104" s="174" t="s">
        <v>135</v>
      </c>
      <c r="G104" s="175">
        <v>15</v>
      </c>
      <c r="H104" s="175">
        <v>87000</v>
      </c>
      <c r="I104" s="175"/>
      <c r="J104" s="175"/>
      <c r="K104" s="175"/>
      <c r="L104" s="176">
        <f t="shared" ref="L104:O104" si="95">IF($G104&gt;0,$G104*H104,H104)</f>
        <v>1305000</v>
      </c>
      <c r="M104" s="176">
        <f t="shared" si="95"/>
        <v>0</v>
      </c>
      <c r="N104" s="176">
        <f t="shared" si="95"/>
        <v>0</v>
      </c>
      <c r="O104" s="176">
        <f t="shared" si="95"/>
        <v>0</v>
      </c>
      <c r="P104" s="177"/>
      <c r="Q104" s="175"/>
    </row>
    <row r="105" spans="2:17" ht="15.75" customHeight="1">
      <c r="B105" s="173">
        <v>44064</v>
      </c>
      <c r="C105" s="166" t="s">
        <v>95</v>
      </c>
      <c r="D105" s="255"/>
      <c r="E105" s="167" t="s">
        <v>141</v>
      </c>
      <c r="F105" s="174" t="s">
        <v>137</v>
      </c>
      <c r="G105" s="175">
        <v>4</v>
      </c>
      <c r="H105" s="175">
        <v>350000</v>
      </c>
      <c r="I105" s="175"/>
      <c r="J105" s="175"/>
      <c r="K105" s="175"/>
      <c r="L105" s="176">
        <f t="shared" ref="L105:O105" si="96">IF($G105&gt;0,$G105*H105,H105)</f>
        <v>1400000</v>
      </c>
      <c r="M105" s="176">
        <f t="shared" si="96"/>
        <v>0</v>
      </c>
      <c r="N105" s="176">
        <f t="shared" si="96"/>
        <v>0</v>
      </c>
      <c r="O105" s="176">
        <f t="shared" si="96"/>
        <v>0</v>
      </c>
      <c r="P105" s="177"/>
      <c r="Q105" s="175"/>
    </row>
    <row r="106" spans="2:17" ht="15.75" customHeight="1">
      <c r="B106" s="173">
        <v>44065</v>
      </c>
      <c r="C106" s="166" t="s">
        <v>95</v>
      </c>
      <c r="D106" s="255"/>
      <c r="E106" s="167" t="s">
        <v>158</v>
      </c>
      <c r="F106" s="174" t="s">
        <v>137</v>
      </c>
      <c r="G106" s="175">
        <v>4</v>
      </c>
      <c r="H106" s="175">
        <v>360000</v>
      </c>
      <c r="I106" s="175"/>
      <c r="J106" s="175"/>
      <c r="K106" s="175"/>
      <c r="L106" s="176">
        <f t="shared" ref="L106:O106" si="97">IF($G106&gt;0,$G106*H106,H106)</f>
        <v>1440000</v>
      </c>
      <c r="M106" s="176">
        <f t="shared" si="97"/>
        <v>0</v>
      </c>
      <c r="N106" s="176">
        <f t="shared" si="97"/>
        <v>0</v>
      </c>
      <c r="O106" s="176">
        <f t="shared" si="97"/>
        <v>0</v>
      </c>
      <c r="P106" s="177"/>
      <c r="Q106" s="175"/>
    </row>
    <row r="107" spans="2:17" ht="15.75" customHeight="1">
      <c r="B107" s="173">
        <v>44065</v>
      </c>
      <c r="C107" s="166" t="s">
        <v>95</v>
      </c>
      <c r="D107" s="255"/>
      <c r="E107" s="167" t="s">
        <v>134</v>
      </c>
      <c r="F107" s="174" t="s">
        <v>135</v>
      </c>
      <c r="G107" s="175">
        <v>55</v>
      </c>
      <c r="H107" s="175">
        <v>87000</v>
      </c>
      <c r="I107" s="175"/>
      <c r="J107" s="175"/>
      <c r="K107" s="175"/>
      <c r="L107" s="176">
        <f t="shared" ref="L107:O107" si="98">IF($G107&gt;0,$G107*H107,H107)</f>
        <v>4785000</v>
      </c>
      <c r="M107" s="176">
        <f t="shared" si="98"/>
        <v>0</v>
      </c>
      <c r="N107" s="176">
        <f t="shared" si="98"/>
        <v>0</v>
      </c>
      <c r="O107" s="176">
        <f t="shared" si="98"/>
        <v>0</v>
      </c>
      <c r="P107" s="177"/>
      <c r="Q107" s="175"/>
    </row>
    <row r="108" spans="2:17" ht="15.75" customHeight="1">
      <c r="B108" s="173">
        <v>44066</v>
      </c>
      <c r="C108" s="166" t="s">
        <v>95</v>
      </c>
      <c r="D108" s="255"/>
      <c r="E108" s="167" t="s">
        <v>138</v>
      </c>
      <c r="F108" s="174" t="s">
        <v>120</v>
      </c>
      <c r="G108" s="175">
        <v>30</v>
      </c>
      <c r="H108" s="175">
        <v>18000</v>
      </c>
      <c r="I108" s="175"/>
      <c r="J108" s="175"/>
      <c r="K108" s="175"/>
      <c r="L108" s="176">
        <f t="shared" ref="L108:O108" si="99">IF($G108&gt;0,$G108*H108,H108)</f>
        <v>540000</v>
      </c>
      <c r="M108" s="176">
        <f t="shared" si="99"/>
        <v>0</v>
      </c>
      <c r="N108" s="176">
        <f t="shared" si="99"/>
        <v>0</v>
      </c>
      <c r="O108" s="176">
        <f t="shared" si="99"/>
        <v>0</v>
      </c>
      <c r="P108" s="177"/>
      <c r="Q108" s="175"/>
    </row>
    <row r="109" spans="2:17" ht="15.75" customHeight="1">
      <c r="B109" s="173">
        <v>44067</v>
      </c>
      <c r="C109" s="166" t="s">
        <v>95</v>
      </c>
      <c r="D109" s="255"/>
      <c r="E109" s="167" t="s">
        <v>158</v>
      </c>
      <c r="F109" s="174" t="s">
        <v>137</v>
      </c>
      <c r="G109" s="175">
        <v>8</v>
      </c>
      <c r="H109" s="175">
        <v>360000</v>
      </c>
      <c r="I109" s="175"/>
      <c r="J109" s="175"/>
      <c r="K109" s="175"/>
      <c r="L109" s="176">
        <f t="shared" ref="L109:O109" si="100">IF($G109&gt;0,$G109*H109,H109)</f>
        <v>2880000</v>
      </c>
      <c r="M109" s="176">
        <f t="shared" si="100"/>
        <v>0</v>
      </c>
      <c r="N109" s="176">
        <f t="shared" si="100"/>
        <v>0</v>
      </c>
      <c r="O109" s="176">
        <f t="shared" si="100"/>
        <v>0</v>
      </c>
      <c r="P109" s="177"/>
      <c r="Q109" s="175"/>
    </row>
    <row r="110" spans="2:17" ht="15.75" customHeight="1">
      <c r="B110" s="173">
        <v>44068</v>
      </c>
      <c r="C110" s="166" t="s">
        <v>95</v>
      </c>
      <c r="D110" s="255"/>
      <c r="E110" s="167" t="s">
        <v>161</v>
      </c>
      <c r="F110" s="174" t="s">
        <v>137</v>
      </c>
      <c r="G110" s="175">
        <v>4</v>
      </c>
      <c r="H110" s="175">
        <v>125000</v>
      </c>
      <c r="I110" s="175"/>
      <c r="J110" s="175"/>
      <c r="K110" s="175"/>
      <c r="L110" s="176">
        <f t="shared" ref="L110:O110" si="101">IF($G110&gt;0,$G110*H110,H110)</f>
        <v>500000</v>
      </c>
      <c r="M110" s="176">
        <f t="shared" si="101"/>
        <v>0</v>
      </c>
      <c r="N110" s="176">
        <f t="shared" si="101"/>
        <v>0</v>
      </c>
      <c r="O110" s="176">
        <f t="shared" si="101"/>
        <v>0</v>
      </c>
      <c r="P110" s="177"/>
      <c r="Q110" s="175"/>
    </row>
    <row r="111" spans="2:17" ht="15.75" customHeight="1">
      <c r="B111" s="173">
        <v>44068</v>
      </c>
      <c r="C111" s="166" t="s">
        <v>95</v>
      </c>
      <c r="D111" s="255"/>
      <c r="E111" s="167" t="s">
        <v>134</v>
      </c>
      <c r="F111" s="174" t="s">
        <v>135</v>
      </c>
      <c r="G111" s="175">
        <v>14</v>
      </c>
      <c r="H111" s="175">
        <v>87000</v>
      </c>
      <c r="I111" s="175"/>
      <c r="J111" s="175"/>
      <c r="K111" s="175"/>
      <c r="L111" s="176">
        <f t="shared" ref="L111:O111" si="102">IF($G111&gt;0,$G111*H111,H111)</f>
        <v>1218000</v>
      </c>
      <c r="M111" s="176">
        <f t="shared" si="102"/>
        <v>0</v>
      </c>
      <c r="N111" s="176">
        <f t="shared" si="102"/>
        <v>0</v>
      </c>
      <c r="O111" s="176">
        <f t="shared" si="102"/>
        <v>0</v>
      </c>
      <c r="P111" s="177"/>
      <c r="Q111" s="175"/>
    </row>
    <row r="112" spans="2:17" ht="15.75" customHeight="1">
      <c r="B112" s="173">
        <v>44069</v>
      </c>
      <c r="C112" s="166" t="s">
        <v>95</v>
      </c>
      <c r="D112" s="255"/>
      <c r="E112" s="167" t="s">
        <v>134</v>
      </c>
      <c r="F112" s="174" t="s">
        <v>135</v>
      </c>
      <c r="G112" s="175">
        <v>15</v>
      </c>
      <c r="H112" s="175">
        <v>87000</v>
      </c>
      <c r="I112" s="175"/>
      <c r="J112" s="175"/>
      <c r="K112" s="175"/>
      <c r="L112" s="176">
        <f t="shared" ref="L112:O112" si="103">IF($G112&gt;0,$G112*H112,H112)</f>
        <v>1305000</v>
      </c>
      <c r="M112" s="176">
        <f t="shared" si="103"/>
        <v>0</v>
      </c>
      <c r="N112" s="176">
        <f t="shared" si="103"/>
        <v>0</v>
      </c>
      <c r="O112" s="176">
        <f t="shared" si="103"/>
        <v>0</v>
      </c>
      <c r="P112" s="177"/>
      <c r="Q112" s="175"/>
    </row>
    <row r="113" spans="2:17" ht="15.75" customHeight="1">
      <c r="B113" s="173">
        <v>44071</v>
      </c>
      <c r="C113" s="166" t="s">
        <v>95</v>
      </c>
      <c r="D113" s="255"/>
      <c r="E113" s="167" t="s">
        <v>134</v>
      </c>
      <c r="F113" s="174" t="s">
        <v>135</v>
      </c>
      <c r="G113" s="175">
        <v>21</v>
      </c>
      <c r="H113" s="175">
        <v>87000</v>
      </c>
      <c r="I113" s="175"/>
      <c r="J113" s="175"/>
      <c r="K113" s="175"/>
      <c r="L113" s="176">
        <f t="shared" ref="L113:O113" si="104">IF($G113&gt;0,$G113*H113,H113)</f>
        <v>1827000</v>
      </c>
      <c r="M113" s="176">
        <f t="shared" si="104"/>
        <v>0</v>
      </c>
      <c r="N113" s="176">
        <f t="shared" si="104"/>
        <v>0</v>
      </c>
      <c r="O113" s="176">
        <f t="shared" si="104"/>
        <v>0</v>
      </c>
      <c r="P113" s="177"/>
      <c r="Q113" s="175"/>
    </row>
    <row r="114" spans="2:17" ht="15.75" customHeight="1">
      <c r="B114" s="173">
        <v>44072</v>
      </c>
      <c r="C114" s="166" t="s">
        <v>95</v>
      </c>
      <c r="D114" s="255"/>
      <c r="E114" s="167" t="s">
        <v>161</v>
      </c>
      <c r="F114" s="174" t="s">
        <v>137</v>
      </c>
      <c r="G114" s="175">
        <v>8</v>
      </c>
      <c r="H114" s="175">
        <v>125000</v>
      </c>
      <c r="I114" s="175"/>
      <c r="J114" s="175"/>
      <c r="K114" s="175"/>
      <c r="L114" s="176">
        <f t="shared" ref="L114:O114" si="105">IF($G114&gt;0,$G114*H114,H114)</f>
        <v>1000000</v>
      </c>
      <c r="M114" s="176">
        <f t="shared" si="105"/>
        <v>0</v>
      </c>
      <c r="N114" s="176">
        <f t="shared" si="105"/>
        <v>0</v>
      </c>
      <c r="O114" s="176">
        <f t="shared" si="105"/>
        <v>0</v>
      </c>
      <c r="P114" s="177"/>
      <c r="Q114" s="175"/>
    </row>
    <row r="115" spans="2:17" ht="15.75" customHeight="1">
      <c r="B115" s="173">
        <v>44073</v>
      </c>
      <c r="C115" s="166" t="s">
        <v>95</v>
      </c>
      <c r="D115" s="255"/>
      <c r="E115" s="167" t="s">
        <v>158</v>
      </c>
      <c r="F115" s="174" t="s">
        <v>137</v>
      </c>
      <c r="G115" s="175">
        <v>8</v>
      </c>
      <c r="H115" s="175">
        <v>360000</v>
      </c>
      <c r="I115" s="175"/>
      <c r="J115" s="175"/>
      <c r="K115" s="175"/>
      <c r="L115" s="176">
        <f t="shared" ref="L115:O115" si="106">IF($G115&gt;0,$G115*H115,H115)</f>
        <v>2880000</v>
      </c>
      <c r="M115" s="176">
        <f t="shared" si="106"/>
        <v>0</v>
      </c>
      <c r="N115" s="176">
        <f t="shared" si="106"/>
        <v>0</v>
      </c>
      <c r="O115" s="176">
        <f t="shared" si="106"/>
        <v>0</v>
      </c>
      <c r="P115" s="177"/>
      <c r="Q115" s="175"/>
    </row>
    <row r="116" spans="2:17" ht="15.75" customHeight="1">
      <c r="B116" s="173">
        <v>44076</v>
      </c>
      <c r="C116" s="166" t="s">
        <v>95</v>
      </c>
      <c r="D116" s="255"/>
      <c r="E116" s="167" t="s">
        <v>134</v>
      </c>
      <c r="F116" s="174" t="s">
        <v>135</v>
      </c>
      <c r="G116" s="175">
        <v>35</v>
      </c>
      <c r="H116" s="175">
        <v>87000</v>
      </c>
      <c r="I116" s="175"/>
      <c r="J116" s="175"/>
      <c r="K116" s="175"/>
      <c r="L116" s="176">
        <f t="shared" ref="L116:O116" si="107">IF($G116&gt;0,$G116*H116,H116)</f>
        <v>3045000</v>
      </c>
      <c r="M116" s="176">
        <f t="shared" si="107"/>
        <v>0</v>
      </c>
      <c r="N116" s="176">
        <f t="shared" si="107"/>
        <v>0</v>
      </c>
      <c r="O116" s="176">
        <f t="shared" si="107"/>
        <v>0</v>
      </c>
      <c r="P116" s="177"/>
      <c r="Q116" s="175"/>
    </row>
    <row r="117" spans="2:17" ht="15.75" customHeight="1">
      <c r="B117" s="173">
        <v>44077</v>
      </c>
      <c r="C117" s="166" t="s">
        <v>95</v>
      </c>
      <c r="D117" s="255"/>
      <c r="E117" s="167" t="s">
        <v>134</v>
      </c>
      <c r="F117" s="174" t="s">
        <v>135</v>
      </c>
      <c r="G117" s="175">
        <v>15</v>
      </c>
      <c r="H117" s="175">
        <v>87000</v>
      </c>
      <c r="I117" s="175"/>
      <c r="J117" s="175"/>
      <c r="K117" s="175"/>
      <c r="L117" s="176">
        <f t="shared" ref="L117:O117" si="108">IF($G117&gt;0,$G117*H117,H117)</f>
        <v>1305000</v>
      </c>
      <c r="M117" s="176">
        <f t="shared" si="108"/>
        <v>0</v>
      </c>
      <c r="N117" s="176">
        <f t="shared" si="108"/>
        <v>0</v>
      </c>
      <c r="O117" s="176">
        <f t="shared" si="108"/>
        <v>0</v>
      </c>
      <c r="P117" s="177"/>
      <c r="Q117" s="175"/>
    </row>
    <row r="118" spans="2:17" ht="15.75" customHeight="1">
      <c r="B118" s="173">
        <v>44079</v>
      </c>
      <c r="C118" s="166" t="s">
        <v>95</v>
      </c>
      <c r="D118" s="255"/>
      <c r="E118" s="167" t="s">
        <v>161</v>
      </c>
      <c r="F118" s="174" t="s">
        <v>137</v>
      </c>
      <c r="G118" s="175">
        <v>5</v>
      </c>
      <c r="H118" s="175">
        <v>125000</v>
      </c>
      <c r="I118" s="175"/>
      <c r="J118" s="175"/>
      <c r="K118" s="175"/>
      <c r="L118" s="176">
        <f t="shared" ref="L118:O118" si="109">IF($G118&gt;0,$G118*H118,H118)</f>
        <v>625000</v>
      </c>
      <c r="M118" s="176">
        <f t="shared" si="109"/>
        <v>0</v>
      </c>
      <c r="N118" s="176">
        <f t="shared" si="109"/>
        <v>0</v>
      </c>
      <c r="O118" s="176">
        <f t="shared" si="109"/>
        <v>0</v>
      </c>
      <c r="P118" s="177"/>
      <c r="Q118" s="175"/>
    </row>
    <row r="119" spans="2:17" ht="15.75" customHeight="1">
      <c r="B119" s="173">
        <v>44082</v>
      </c>
      <c r="C119" s="166" t="s">
        <v>95</v>
      </c>
      <c r="D119" s="255"/>
      <c r="E119" s="167" t="s">
        <v>162</v>
      </c>
      <c r="F119" s="174" t="s">
        <v>163</v>
      </c>
      <c r="G119" s="175">
        <v>50100</v>
      </c>
      <c r="H119" s="175">
        <v>1000</v>
      </c>
      <c r="I119" s="175"/>
      <c r="J119" s="175"/>
      <c r="K119" s="175"/>
      <c r="L119" s="176">
        <f t="shared" ref="L119:O119" si="110">IF($G119&gt;0,$G119*H119,H119)</f>
        <v>50100000</v>
      </c>
      <c r="M119" s="176">
        <f t="shared" si="110"/>
        <v>0</v>
      </c>
      <c r="N119" s="176">
        <f t="shared" si="110"/>
        <v>0</v>
      </c>
      <c r="O119" s="176">
        <f t="shared" si="110"/>
        <v>0</v>
      </c>
      <c r="P119" s="177"/>
      <c r="Q119" s="175"/>
    </row>
    <row r="120" spans="2:17" ht="15.75" customHeight="1">
      <c r="B120" s="173">
        <v>44083</v>
      </c>
      <c r="C120" s="166" t="s">
        <v>95</v>
      </c>
      <c r="D120" s="255"/>
      <c r="E120" s="167" t="s">
        <v>164</v>
      </c>
      <c r="F120" s="174"/>
      <c r="G120" s="175">
        <v>26000</v>
      </c>
      <c r="H120" s="175">
        <v>1000</v>
      </c>
      <c r="I120" s="175"/>
      <c r="J120" s="175"/>
      <c r="K120" s="175"/>
      <c r="L120" s="176">
        <f t="shared" ref="L120:O120" si="111">IF($G120&gt;0,$G120*H120,H120)</f>
        <v>26000000</v>
      </c>
      <c r="M120" s="176">
        <f t="shared" si="111"/>
        <v>0</v>
      </c>
      <c r="N120" s="176">
        <f t="shared" si="111"/>
        <v>0</v>
      </c>
      <c r="O120" s="176">
        <f t="shared" si="111"/>
        <v>0</v>
      </c>
      <c r="P120" s="177"/>
      <c r="Q120" s="175"/>
    </row>
    <row r="121" spans="2:17" ht="15.75" customHeight="1">
      <c r="B121" s="173">
        <v>44081</v>
      </c>
      <c r="C121" s="166" t="s">
        <v>95</v>
      </c>
      <c r="D121" s="255"/>
      <c r="E121" s="167" t="s">
        <v>161</v>
      </c>
      <c r="F121" s="174" t="s">
        <v>137</v>
      </c>
      <c r="G121" s="175">
        <v>8</v>
      </c>
      <c r="H121" s="175">
        <v>125000</v>
      </c>
      <c r="I121" s="175"/>
      <c r="J121" s="175"/>
      <c r="K121" s="175"/>
      <c r="L121" s="176">
        <f t="shared" ref="L121:O121" si="112">IF($G121&gt;0,$G121*H121,H121)</f>
        <v>1000000</v>
      </c>
      <c r="M121" s="176">
        <f t="shared" si="112"/>
        <v>0</v>
      </c>
      <c r="N121" s="176">
        <f t="shared" si="112"/>
        <v>0</v>
      </c>
      <c r="O121" s="176">
        <f t="shared" si="112"/>
        <v>0</v>
      </c>
      <c r="P121" s="177"/>
      <c r="Q121" s="175"/>
    </row>
    <row r="122" spans="2:17" ht="15.75" customHeight="1">
      <c r="B122" s="173" t="s">
        <v>165</v>
      </c>
      <c r="C122" s="166" t="s">
        <v>95</v>
      </c>
      <c r="D122" s="255"/>
      <c r="E122" s="167" t="s">
        <v>161</v>
      </c>
      <c r="F122" s="174" t="s">
        <v>137</v>
      </c>
      <c r="G122" s="175">
        <v>8</v>
      </c>
      <c r="H122" s="175">
        <v>125000</v>
      </c>
      <c r="I122" s="175"/>
      <c r="J122" s="175"/>
      <c r="K122" s="175"/>
      <c r="L122" s="176">
        <f t="shared" ref="L122:O122" si="113">IF($G122&gt;0,$G122*H122,H122)</f>
        <v>1000000</v>
      </c>
      <c r="M122" s="176">
        <f t="shared" si="113"/>
        <v>0</v>
      </c>
      <c r="N122" s="176">
        <f t="shared" si="113"/>
        <v>0</v>
      </c>
      <c r="O122" s="176">
        <f t="shared" si="113"/>
        <v>0</v>
      </c>
      <c r="P122" s="177"/>
      <c r="Q122" s="175"/>
    </row>
    <row r="123" spans="2:17" ht="15.75" customHeight="1">
      <c r="B123" s="173">
        <v>44083</v>
      </c>
      <c r="C123" s="166" t="s">
        <v>95</v>
      </c>
      <c r="D123" s="255"/>
      <c r="E123" s="167" t="s">
        <v>134</v>
      </c>
      <c r="F123" s="174" t="s">
        <v>135</v>
      </c>
      <c r="G123" s="175">
        <v>50</v>
      </c>
      <c r="H123" s="175">
        <v>87000</v>
      </c>
      <c r="I123" s="175"/>
      <c r="J123" s="175"/>
      <c r="K123" s="175"/>
      <c r="L123" s="176">
        <f t="shared" ref="L123:O123" si="114">IF($G123&gt;0,$G123*H123,H123)</f>
        <v>4350000</v>
      </c>
      <c r="M123" s="176">
        <f t="shared" si="114"/>
        <v>0</v>
      </c>
      <c r="N123" s="176">
        <f t="shared" si="114"/>
        <v>0</v>
      </c>
      <c r="O123" s="176">
        <f t="shared" si="114"/>
        <v>0</v>
      </c>
      <c r="P123" s="177"/>
      <c r="Q123" s="175"/>
    </row>
    <row r="124" spans="2:17" ht="15.75" customHeight="1">
      <c r="B124" s="173">
        <v>44083</v>
      </c>
      <c r="C124" s="166" t="s">
        <v>95</v>
      </c>
      <c r="D124" s="255"/>
      <c r="E124" s="167" t="s">
        <v>166</v>
      </c>
      <c r="F124" s="174" t="s">
        <v>120</v>
      </c>
      <c r="G124" s="175">
        <v>20</v>
      </c>
      <c r="H124" s="175"/>
      <c r="I124" s="175"/>
      <c r="J124" s="175"/>
      <c r="K124" s="175"/>
      <c r="L124" s="176">
        <f t="shared" ref="L124:O124" si="115">IF($G124&gt;0,$G124*H124,H124)</f>
        <v>0</v>
      </c>
      <c r="M124" s="176">
        <f t="shared" si="115"/>
        <v>0</v>
      </c>
      <c r="N124" s="176">
        <f t="shared" si="115"/>
        <v>0</v>
      </c>
      <c r="O124" s="176">
        <f t="shared" si="115"/>
        <v>0</v>
      </c>
      <c r="P124" s="177"/>
      <c r="Q124" s="175"/>
    </row>
    <row r="125" spans="2:17" ht="15.75" customHeight="1">
      <c r="B125" s="173">
        <v>44084</v>
      </c>
      <c r="C125" s="166" t="s">
        <v>95</v>
      </c>
      <c r="D125" s="255"/>
      <c r="E125" s="167" t="s">
        <v>167</v>
      </c>
      <c r="F125" s="174" t="s">
        <v>120</v>
      </c>
      <c r="G125" s="175">
        <v>226</v>
      </c>
      <c r="H125" s="175">
        <v>15200</v>
      </c>
      <c r="I125" s="175"/>
      <c r="J125" s="175"/>
      <c r="K125" s="175"/>
      <c r="L125" s="176">
        <f t="shared" ref="L125:O125" si="116">IF($G125&gt;0,$G125*H125,H125)</f>
        <v>3435200</v>
      </c>
      <c r="M125" s="176">
        <f t="shared" si="116"/>
        <v>0</v>
      </c>
      <c r="N125" s="176">
        <f t="shared" si="116"/>
        <v>0</v>
      </c>
      <c r="O125" s="176">
        <f t="shared" si="116"/>
        <v>0</v>
      </c>
      <c r="P125" s="177"/>
      <c r="Q125" s="175"/>
    </row>
    <row r="126" spans="2:17" ht="15.75" customHeight="1">
      <c r="B126" s="173">
        <v>44085</v>
      </c>
      <c r="C126" s="166" t="s">
        <v>95</v>
      </c>
      <c r="D126" s="255"/>
      <c r="E126" s="167" t="s">
        <v>168</v>
      </c>
      <c r="F126" s="174" t="s">
        <v>126</v>
      </c>
      <c r="G126" s="175">
        <v>12</v>
      </c>
      <c r="H126" s="175">
        <v>149000</v>
      </c>
      <c r="I126" s="175"/>
      <c r="J126" s="175"/>
      <c r="K126" s="175"/>
      <c r="L126" s="176">
        <f t="shared" ref="L126:O126" si="117">IF($G126&gt;0,$G126*H126,H126)</f>
        <v>1788000</v>
      </c>
      <c r="M126" s="176">
        <f t="shared" si="117"/>
        <v>0</v>
      </c>
      <c r="N126" s="176">
        <f t="shared" si="117"/>
        <v>0</v>
      </c>
      <c r="O126" s="176">
        <f t="shared" si="117"/>
        <v>0</v>
      </c>
      <c r="P126" s="177"/>
      <c r="Q126" s="175"/>
    </row>
    <row r="127" spans="2:17" ht="15.75" customHeight="1">
      <c r="B127" s="173">
        <v>44086</v>
      </c>
      <c r="C127" s="166" t="s">
        <v>95</v>
      </c>
      <c r="D127" s="255"/>
      <c r="E127" s="167" t="s">
        <v>134</v>
      </c>
      <c r="F127" s="174" t="s">
        <v>135</v>
      </c>
      <c r="G127" s="175">
        <v>20</v>
      </c>
      <c r="H127" s="175">
        <v>86000</v>
      </c>
      <c r="I127" s="175"/>
      <c r="J127" s="175"/>
      <c r="K127" s="175"/>
      <c r="L127" s="176">
        <f t="shared" ref="L127:O127" si="118">IF($G127&gt;0,$G127*H127,H127)</f>
        <v>1720000</v>
      </c>
      <c r="M127" s="176">
        <f t="shared" si="118"/>
        <v>0</v>
      </c>
      <c r="N127" s="176">
        <f t="shared" si="118"/>
        <v>0</v>
      </c>
      <c r="O127" s="176">
        <f t="shared" si="118"/>
        <v>0</v>
      </c>
      <c r="P127" s="177"/>
      <c r="Q127" s="175"/>
    </row>
    <row r="128" spans="2:17" ht="15.75" customHeight="1">
      <c r="B128" s="173">
        <v>44087</v>
      </c>
      <c r="C128" s="166" t="s">
        <v>95</v>
      </c>
      <c r="D128" s="255"/>
      <c r="E128" s="167" t="s">
        <v>169</v>
      </c>
      <c r="F128" s="174" t="s">
        <v>137</v>
      </c>
      <c r="G128" s="175">
        <v>4</v>
      </c>
      <c r="H128" s="175">
        <v>125000</v>
      </c>
      <c r="I128" s="175"/>
      <c r="J128" s="175"/>
      <c r="K128" s="175"/>
      <c r="L128" s="176">
        <f t="shared" ref="L128:O128" si="119">IF($G128&gt;0,$G128*H128,H128)</f>
        <v>500000</v>
      </c>
      <c r="M128" s="176">
        <f t="shared" si="119"/>
        <v>0</v>
      </c>
      <c r="N128" s="176">
        <f t="shared" si="119"/>
        <v>0</v>
      </c>
      <c r="O128" s="176">
        <f t="shared" si="119"/>
        <v>0</v>
      </c>
      <c r="P128" s="177"/>
      <c r="Q128" s="175"/>
    </row>
    <row r="129" spans="2:17" ht="15.75" customHeight="1">
      <c r="B129" s="173">
        <v>44089</v>
      </c>
      <c r="C129" s="166" t="s">
        <v>95</v>
      </c>
      <c r="D129" s="255"/>
      <c r="E129" s="167" t="s">
        <v>134</v>
      </c>
      <c r="F129" s="174" t="s">
        <v>135</v>
      </c>
      <c r="G129" s="175">
        <v>50</v>
      </c>
      <c r="H129" s="175">
        <v>87000</v>
      </c>
      <c r="I129" s="175"/>
      <c r="J129" s="175"/>
      <c r="K129" s="175"/>
      <c r="L129" s="176">
        <f t="shared" ref="L129:O129" si="120">IF($G129&gt;0,$G129*H129,H129)</f>
        <v>4350000</v>
      </c>
      <c r="M129" s="176">
        <f t="shared" si="120"/>
        <v>0</v>
      </c>
      <c r="N129" s="176">
        <f t="shared" si="120"/>
        <v>0</v>
      </c>
      <c r="O129" s="176">
        <f t="shared" si="120"/>
        <v>0</v>
      </c>
      <c r="P129" s="177"/>
      <c r="Q129" s="175"/>
    </row>
    <row r="130" spans="2:17" ht="15.75" customHeight="1">
      <c r="B130" s="173">
        <v>44093</v>
      </c>
      <c r="C130" s="166" t="s">
        <v>95</v>
      </c>
      <c r="D130" s="255"/>
      <c r="E130" s="167" t="s">
        <v>169</v>
      </c>
      <c r="F130" s="174" t="s">
        <v>137</v>
      </c>
      <c r="G130" s="175">
        <v>4</v>
      </c>
      <c r="H130" s="175">
        <v>125000</v>
      </c>
      <c r="I130" s="175"/>
      <c r="J130" s="175"/>
      <c r="K130" s="175"/>
      <c r="L130" s="176">
        <f t="shared" ref="L130:O130" si="121">IF($G130&gt;0,$G130*H130,H130)</f>
        <v>500000</v>
      </c>
      <c r="M130" s="176">
        <f t="shared" si="121"/>
        <v>0</v>
      </c>
      <c r="N130" s="176">
        <f t="shared" si="121"/>
        <v>0</v>
      </c>
      <c r="O130" s="176">
        <f t="shared" si="121"/>
        <v>0</v>
      </c>
      <c r="P130" s="177"/>
      <c r="Q130" s="175"/>
    </row>
    <row r="131" spans="2:17" ht="15.75" customHeight="1">
      <c r="B131" s="173">
        <v>44094</v>
      </c>
      <c r="C131" s="166" t="s">
        <v>95</v>
      </c>
      <c r="D131" s="255"/>
      <c r="E131" s="167" t="s">
        <v>161</v>
      </c>
      <c r="F131" s="174" t="s">
        <v>137</v>
      </c>
      <c r="G131" s="175">
        <v>4</v>
      </c>
      <c r="H131" s="175">
        <v>360000</v>
      </c>
      <c r="I131" s="175"/>
      <c r="J131" s="175"/>
      <c r="K131" s="175"/>
      <c r="L131" s="176">
        <f t="shared" ref="L131:O131" si="122">IF($G131&gt;0,$G131*H131,H131)</f>
        <v>1440000</v>
      </c>
      <c r="M131" s="176">
        <f t="shared" si="122"/>
        <v>0</v>
      </c>
      <c r="N131" s="176">
        <f t="shared" si="122"/>
        <v>0</v>
      </c>
      <c r="O131" s="176">
        <f t="shared" si="122"/>
        <v>0</v>
      </c>
      <c r="P131" s="177"/>
      <c r="Q131" s="175"/>
    </row>
    <row r="132" spans="2:17" ht="15.75" customHeight="1">
      <c r="B132" s="173">
        <v>44094</v>
      </c>
      <c r="C132" s="166" t="s">
        <v>95</v>
      </c>
      <c r="D132" s="255"/>
      <c r="E132" s="167" t="s">
        <v>170</v>
      </c>
      <c r="F132" s="174"/>
      <c r="G132" s="175">
        <v>3</v>
      </c>
      <c r="H132" s="175">
        <v>240000</v>
      </c>
      <c r="I132" s="175"/>
      <c r="J132" s="175"/>
      <c r="K132" s="175"/>
      <c r="L132" s="176">
        <f t="shared" ref="L132:O132" si="123">IF($G132&gt;0,$G132*H132,H132)</f>
        <v>720000</v>
      </c>
      <c r="M132" s="176">
        <f t="shared" si="123"/>
        <v>0</v>
      </c>
      <c r="N132" s="176">
        <f t="shared" si="123"/>
        <v>0</v>
      </c>
      <c r="O132" s="176">
        <f t="shared" si="123"/>
        <v>0</v>
      </c>
      <c r="P132" s="177"/>
      <c r="Q132" s="175"/>
    </row>
    <row r="133" spans="2:17" ht="15.75" customHeight="1">
      <c r="B133" s="173">
        <v>44095</v>
      </c>
      <c r="C133" s="166" t="s">
        <v>95</v>
      </c>
      <c r="D133" s="255"/>
      <c r="E133" s="167" t="s">
        <v>171</v>
      </c>
      <c r="F133" s="174" t="s">
        <v>172</v>
      </c>
      <c r="G133" s="175">
        <v>180</v>
      </c>
      <c r="H133" s="175">
        <v>41800</v>
      </c>
      <c r="I133" s="175"/>
      <c r="J133" s="175"/>
      <c r="K133" s="175"/>
      <c r="L133" s="176">
        <f t="shared" ref="L133:O133" si="124">IF($G133&gt;0,$G133*H133,H133)</f>
        <v>7524000</v>
      </c>
      <c r="M133" s="176">
        <f t="shared" si="124"/>
        <v>0</v>
      </c>
      <c r="N133" s="176">
        <f t="shared" si="124"/>
        <v>0</v>
      </c>
      <c r="O133" s="176">
        <f t="shared" si="124"/>
        <v>0</v>
      </c>
      <c r="P133" s="177"/>
      <c r="Q133" s="175"/>
    </row>
    <row r="134" spans="2:17" ht="15.75" customHeight="1">
      <c r="B134" s="173">
        <v>44094</v>
      </c>
      <c r="C134" s="166" t="s">
        <v>95</v>
      </c>
      <c r="D134" s="255"/>
      <c r="E134" s="167" t="s">
        <v>134</v>
      </c>
      <c r="F134" s="174" t="s">
        <v>135</v>
      </c>
      <c r="G134" s="175">
        <v>50</v>
      </c>
      <c r="H134" s="175">
        <v>87000</v>
      </c>
      <c r="I134" s="175"/>
      <c r="J134" s="175"/>
      <c r="K134" s="175"/>
      <c r="L134" s="176">
        <f t="shared" ref="L134:O134" si="125">IF($G134&gt;0,$G134*H134,H134)</f>
        <v>4350000</v>
      </c>
      <c r="M134" s="176">
        <f t="shared" si="125"/>
        <v>0</v>
      </c>
      <c r="N134" s="176">
        <f t="shared" si="125"/>
        <v>0</v>
      </c>
      <c r="O134" s="176">
        <f t="shared" si="125"/>
        <v>0</v>
      </c>
      <c r="P134" s="177"/>
      <c r="Q134" s="175"/>
    </row>
    <row r="135" spans="2:17" ht="15.75" customHeight="1">
      <c r="B135" s="173">
        <v>44096</v>
      </c>
      <c r="C135" s="166" t="s">
        <v>95</v>
      </c>
      <c r="D135" s="255"/>
      <c r="E135" s="167" t="s">
        <v>169</v>
      </c>
      <c r="F135" s="174" t="s">
        <v>137</v>
      </c>
      <c r="G135" s="175">
        <v>4</v>
      </c>
      <c r="H135" s="175">
        <v>125000</v>
      </c>
      <c r="I135" s="175"/>
      <c r="J135" s="175"/>
      <c r="K135" s="175"/>
      <c r="L135" s="176">
        <f t="shared" ref="L135:O135" si="126">IF($G135&gt;0,$G135*H135,H135)</f>
        <v>500000</v>
      </c>
      <c r="M135" s="176">
        <f t="shared" si="126"/>
        <v>0</v>
      </c>
      <c r="N135" s="176">
        <f t="shared" si="126"/>
        <v>0</v>
      </c>
      <c r="O135" s="176">
        <f t="shared" si="126"/>
        <v>0</v>
      </c>
      <c r="P135" s="177"/>
      <c r="Q135" s="175"/>
    </row>
    <row r="136" spans="2:17" ht="15.75" customHeight="1">
      <c r="B136" s="173">
        <v>44097</v>
      </c>
      <c r="C136" s="166" t="s">
        <v>95</v>
      </c>
      <c r="D136" s="255"/>
      <c r="E136" s="167" t="s">
        <v>158</v>
      </c>
      <c r="F136" s="174" t="s">
        <v>137</v>
      </c>
      <c r="G136" s="175">
        <v>4</v>
      </c>
      <c r="H136" s="175">
        <v>360000</v>
      </c>
      <c r="I136" s="175"/>
      <c r="J136" s="175"/>
      <c r="K136" s="175"/>
      <c r="L136" s="176">
        <f t="shared" ref="L136:O136" si="127">IF($G136&gt;0,$G136*H136,H136)</f>
        <v>1440000</v>
      </c>
      <c r="M136" s="176">
        <f t="shared" si="127"/>
        <v>0</v>
      </c>
      <c r="N136" s="176">
        <f t="shared" si="127"/>
        <v>0</v>
      </c>
      <c r="O136" s="176">
        <f t="shared" si="127"/>
        <v>0</v>
      </c>
      <c r="P136" s="177"/>
      <c r="Q136" s="175"/>
    </row>
    <row r="137" spans="2:17" ht="15.75" customHeight="1">
      <c r="B137" s="173">
        <v>44097</v>
      </c>
      <c r="C137" s="166" t="s">
        <v>95</v>
      </c>
      <c r="D137" s="255"/>
      <c r="E137" s="167" t="s">
        <v>134</v>
      </c>
      <c r="F137" s="174" t="s">
        <v>135</v>
      </c>
      <c r="G137" s="175">
        <v>50</v>
      </c>
      <c r="H137" s="175">
        <v>87000</v>
      </c>
      <c r="I137" s="175"/>
      <c r="J137" s="175"/>
      <c r="K137" s="175"/>
      <c r="L137" s="176">
        <f t="shared" ref="L137:O137" si="128">IF($G137&gt;0,$G137*H137,H137)</f>
        <v>4350000</v>
      </c>
      <c r="M137" s="176">
        <f t="shared" si="128"/>
        <v>0</v>
      </c>
      <c r="N137" s="176">
        <f t="shared" si="128"/>
        <v>0</v>
      </c>
      <c r="O137" s="176">
        <f t="shared" si="128"/>
        <v>0</v>
      </c>
      <c r="P137" s="177"/>
      <c r="Q137" s="175"/>
    </row>
    <row r="138" spans="2:17" ht="15.75" customHeight="1">
      <c r="B138" s="173">
        <v>44102</v>
      </c>
      <c r="C138" s="166" t="s">
        <v>95</v>
      </c>
      <c r="D138" s="255"/>
      <c r="E138" s="167" t="s">
        <v>134</v>
      </c>
      <c r="F138" s="174" t="s">
        <v>135</v>
      </c>
      <c r="G138" s="175">
        <v>50</v>
      </c>
      <c r="H138" s="175">
        <v>87000</v>
      </c>
      <c r="I138" s="175"/>
      <c r="J138" s="175"/>
      <c r="K138" s="175"/>
      <c r="L138" s="176">
        <f t="shared" ref="L138:O138" si="129">IF($G138&gt;0,$G138*H138,H138)</f>
        <v>4350000</v>
      </c>
      <c r="M138" s="176">
        <f t="shared" si="129"/>
        <v>0</v>
      </c>
      <c r="N138" s="176">
        <f t="shared" si="129"/>
        <v>0</v>
      </c>
      <c r="O138" s="176">
        <f t="shared" si="129"/>
        <v>0</v>
      </c>
      <c r="P138" s="177"/>
      <c r="Q138" s="175"/>
    </row>
    <row r="139" spans="2:17" ht="15.75" customHeight="1">
      <c r="B139" s="173">
        <v>44103</v>
      </c>
      <c r="C139" s="166" t="s">
        <v>95</v>
      </c>
      <c r="D139" s="255"/>
      <c r="E139" s="167" t="s">
        <v>169</v>
      </c>
      <c r="F139" s="174"/>
      <c r="G139" s="175">
        <v>4</v>
      </c>
      <c r="H139" s="175">
        <v>125000</v>
      </c>
      <c r="I139" s="175"/>
      <c r="J139" s="175"/>
      <c r="K139" s="175"/>
      <c r="L139" s="176">
        <f t="shared" ref="L139:O139" si="130">IF($G139&gt;0,$G139*H139,H139)</f>
        <v>500000</v>
      </c>
      <c r="M139" s="176">
        <f t="shared" si="130"/>
        <v>0</v>
      </c>
      <c r="N139" s="176">
        <f t="shared" si="130"/>
        <v>0</v>
      </c>
      <c r="O139" s="176">
        <f t="shared" si="130"/>
        <v>0</v>
      </c>
      <c r="P139" s="177"/>
      <c r="Q139" s="175"/>
    </row>
    <row r="140" spans="2:17" ht="15.75" customHeight="1">
      <c r="B140" s="173">
        <v>29</v>
      </c>
      <c r="C140" s="166" t="s">
        <v>95</v>
      </c>
      <c r="D140" s="255"/>
      <c r="E140" s="167" t="s">
        <v>169</v>
      </c>
      <c r="F140" s="174" t="s">
        <v>137</v>
      </c>
      <c r="G140" s="175">
        <v>4</v>
      </c>
      <c r="H140" s="175">
        <v>125000</v>
      </c>
      <c r="I140" s="175"/>
      <c r="J140" s="175"/>
      <c r="K140" s="175"/>
      <c r="L140" s="176">
        <f t="shared" ref="L140:O140" si="131">IF($G140&gt;0,$G140*H140,H140)</f>
        <v>500000</v>
      </c>
      <c r="M140" s="176">
        <f t="shared" si="131"/>
        <v>0</v>
      </c>
      <c r="N140" s="176">
        <f t="shared" si="131"/>
        <v>0</v>
      </c>
      <c r="O140" s="176">
        <f t="shared" si="131"/>
        <v>0</v>
      </c>
      <c r="P140" s="177"/>
      <c r="Q140" s="175"/>
    </row>
    <row r="141" spans="2:17" ht="15.75" customHeight="1">
      <c r="B141" s="173">
        <v>44105</v>
      </c>
      <c r="C141" s="166" t="s">
        <v>95</v>
      </c>
      <c r="D141" s="255"/>
      <c r="E141" s="167" t="s">
        <v>169</v>
      </c>
      <c r="F141" s="174" t="s">
        <v>137</v>
      </c>
      <c r="G141" s="175">
        <v>8</v>
      </c>
      <c r="H141" s="175">
        <v>130000</v>
      </c>
      <c r="I141" s="175"/>
      <c r="J141" s="175"/>
      <c r="K141" s="175"/>
      <c r="L141" s="176">
        <f t="shared" ref="L141:O141" si="132">IF($G141&gt;0,$G141*H141,H141)</f>
        <v>1040000</v>
      </c>
      <c r="M141" s="176">
        <f t="shared" si="132"/>
        <v>0</v>
      </c>
      <c r="N141" s="176">
        <f t="shared" si="132"/>
        <v>0</v>
      </c>
      <c r="O141" s="176">
        <f t="shared" si="132"/>
        <v>0</v>
      </c>
      <c r="P141" s="177"/>
      <c r="Q141" s="175"/>
    </row>
    <row r="142" spans="2:17" ht="15.75" customHeight="1">
      <c r="B142" s="173">
        <v>3</v>
      </c>
      <c r="C142" s="166" t="s">
        <v>95</v>
      </c>
      <c r="D142" s="255"/>
      <c r="E142" s="167" t="s">
        <v>169</v>
      </c>
      <c r="F142" s="174" t="s">
        <v>137</v>
      </c>
      <c r="G142" s="175">
        <v>8</v>
      </c>
      <c r="H142" s="175">
        <v>130000</v>
      </c>
      <c r="I142" s="175"/>
      <c r="J142" s="175"/>
      <c r="K142" s="175"/>
      <c r="L142" s="176">
        <f t="shared" ref="L142:O142" si="133">IF($G142&gt;0,$G142*H142,H142)</f>
        <v>1040000</v>
      </c>
      <c r="M142" s="176">
        <f t="shared" si="133"/>
        <v>0</v>
      </c>
      <c r="N142" s="176">
        <f t="shared" si="133"/>
        <v>0</v>
      </c>
      <c r="O142" s="176">
        <f t="shared" si="133"/>
        <v>0</v>
      </c>
      <c r="P142" s="177"/>
      <c r="Q142" s="175"/>
    </row>
    <row r="143" spans="2:17" ht="15.75" customHeight="1">
      <c r="B143" s="173">
        <v>44110</v>
      </c>
      <c r="C143" s="166" t="s">
        <v>95</v>
      </c>
      <c r="D143" s="255"/>
      <c r="E143" s="167" t="s">
        <v>158</v>
      </c>
      <c r="F143" s="174" t="s">
        <v>137</v>
      </c>
      <c r="G143" s="175">
        <v>4</v>
      </c>
      <c r="H143" s="175">
        <v>370000</v>
      </c>
      <c r="I143" s="175"/>
      <c r="J143" s="175"/>
      <c r="K143" s="175"/>
      <c r="L143" s="176">
        <f t="shared" ref="L143:O143" si="134">IF($G143&gt;0,$G143*H143,H143)</f>
        <v>1480000</v>
      </c>
      <c r="M143" s="176">
        <f t="shared" si="134"/>
        <v>0</v>
      </c>
      <c r="N143" s="176">
        <f t="shared" si="134"/>
        <v>0</v>
      </c>
      <c r="O143" s="176">
        <f t="shared" si="134"/>
        <v>0</v>
      </c>
      <c r="P143" s="177"/>
      <c r="Q143" s="175"/>
    </row>
    <row r="144" spans="2:17" ht="15.75" customHeight="1">
      <c r="B144" s="173">
        <v>44111</v>
      </c>
      <c r="C144" s="166" t="s">
        <v>95</v>
      </c>
      <c r="D144" s="255"/>
      <c r="E144" s="167" t="s">
        <v>134</v>
      </c>
      <c r="F144" s="174" t="s">
        <v>135</v>
      </c>
      <c r="G144" s="175">
        <v>50</v>
      </c>
      <c r="H144" s="175">
        <v>87000</v>
      </c>
      <c r="I144" s="175"/>
      <c r="J144" s="175"/>
      <c r="K144" s="175"/>
      <c r="L144" s="176">
        <f t="shared" ref="L144:O144" si="135">IF($G144&gt;0,$G144*H144,H144)</f>
        <v>4350000</v>
      </c>
      <c r="M144" s="176">
        <f t="shared" si="135"/>
        <v>0</v>
      </c>
      <c r="N144" s="176">
        <f t="shared" si="135"/>
        <v>0</v>
      </c>
      <c r="O144" s="176">
        <f t="shared" si="135"/>
        <v>0</v>
      </c>
      <c r="P144" s="177"/>
      <c r="Q144" s="175"/>
    </row>
    <row r="145" spans="2:17" ht="15.75" customHeight="1">
      <c r="B145" s="173">
        <v>44112</v>
      </c>
      <c r="C145" s="166" t="s">
        <v>95</v>
      </c>
      <c r="D145" s="255"/>
      <c r="E145" s="167" t="s">
        <v>158</v>
      </c>
      <c r="F145" s="174" t="s">
        <v>137</v>
      </c>
      <c r="G145" s="175">
        <v>8</v>
      </c>
      <c r="H145" s="175">
        <v>370000</v>
      </c>
      <c r="I145" s="175"/>
      <c r="J145" s="175"/>
      <c r="K145" s="175"/>
      <c r="L145" s="176">
        <f t="shared" ref="L145:O145" si="136">IF($G145&gt;0,$G145*H145,H145)</f>
        <v>2960000</v>
      </c>
      <c r="M145" s="176">
        <f t="shared" si="136"/>
        <v>0</v>
      </c>
      <c r="N145" s="176">
        <f t="shared" si="136"/>
        <v>0</v>
      </c>
      <c r="O145" s="176">
        <f t="shared" si="136"/>
        <v>0</v>
      </c>
      <c r="P145" s="177"/>
      <c r="Q145" s="175"/>
    </row>
    <row r="146" spans="2:17" ht="15.75" customHeight="1">
      <c r="B146" s="173">
        <v>44112</v>
      </c>
      <c r="C146" s="166" t="s">
        <v>95</v>
      </c>
      <c r="D146" s="255"/>
      <c r="E146" s="167" t="s">
        <v>158</v>
      </c>
      <c r="F146" s="174" t="s">
        <v>137</v>
      </c>
      <c r="G146" s="175">
        <v>4</v>
      </c>
      <c r="H146" s="175">
        <v>370000</v>
      </c>
      <c r="I146" s="175"/>
      <c r="J146" s="175"/>
      <c r="K146" s="175"/>
      <c r="L146" s="176">
        <f t="shared" ref="L146:O146" si="137">IF($G146&gt;0,$G146*H146,H146)</f>
        <v>1480000</v>
      </c>
      <c r="M146" s="176">
        <f t="shared" si="137"/>
        <v>0</v>
      </c>
      <c r="N146" s="176">
        <f t="shared" si="137"/>
        <v>0</v>
      </c>
      <c r="O146" s="176">
        <f t="shared" si="137"/>
        <v>0</v>
      </c>
      <c r="P146" s="177"/>
      <c r="Q146" s="175"/>
    </row>
    <row r="147" spans="2:17" ht="15.75" customHeight="1">
      <c r="B147" s="173">
        <v>44113</v>
      </c>
      <c r="C147" s="166" t="s">
        <v>95</v>
      </c>
      <c r="D147" s="255"/>
      <c r="E147" s="167" t="s">
        <v>161</v>
      </c>
      <c r="F147" s="174" t="s">
        <v>137</v>
      </c>
      <c r="G147" s="175">
        <v>4</v>
      </c>
      <c r="H147" s="175">
        <v>130000</v>
      </c>
      <c r="I147" s="175"/>
      <c r="J147" s="175"/>
      <c r="K147" s="175"/>
      <c r="L147" s="176">
        <f t="shared" ref="L147:O147" si="138">IF($G147&gt;0,$G147*H147,H147)</f>
        <v>520000</v>
      </c>
      <c r="M147" s="176">
        <f t="shared" si="138"/>
        <v>0</v>
      </c>
      <c r="N147" s="176">
        <f t="shared" si="138"/>
        <v>0</v>
      </c>
      <c r="O147" s="176">
        <f t="shared" si="138"/>
        <v>0</v>
      </c>
      <c r="P147" s="177"/>
      <c r="Q147" s="175"/>
    </row>
    <row r="148" spans="2:17" ht="15.75" customHeight="1">
      <c r="B148" s="173">
        <v>44114</v>
      </c>
      <c r="C148" s="166" t="s">
        <v>95</v>
      </c>
      <c r="D148" s="255"/>
      <c r="E148" s="167" t="s">
        <v>134</v>
      </c>
      <c r="F148" s="174" t="s">
        <v>135</v>
      </c>
      <c r="G148" s="175">
        <v>400</v>
      </c>
      <c r="H148" s="175"/>
      <c r="I148" s="175"/>
      <c r="J148" s="175"/>
      <c r="K148" s="175"/>
      <c r="L148" s="176">
        <f t="shared" ref="L148:O148" si="139">IF($G148&gt;0,$G148*H148,H148)</f>
        <v>0</v>
      </c>
      <c r="M148" s="176">
        <f t="shared" si="139"/>
        <v>0</v>
      </c>
      <c r="N148" s="176">
        <f t="shared" si="139"/>
        <v>0</v>
      </c>
      <c r="O148" s="176">
        <f t="shared" si="139"/>
        <v>0</v>
      </c>
      <c r="P148" s="177"/>
      <c r="Q148" s="175"/>
    </row>
    <row r="149" spans="2:17" ht="15.75" customHeight="1">
      <c r="B149" s="173">
        <v>44113</v>
      </c>
      <c r="C149" s="166" t="s">
        <v>95</v>
      </c>
      <c r="D149" s="255"/>
      <c r="E149" s="167" t="s">
        <v>160</v>
      </c>
      <c r="F149" s="174" t="s">
        <v>137</v>
      </c>
      <c r="G149" s="175">
        <v>8</v>
      </c>
      <c r="H149" s="175">
        <v>130000</v>
      </c>
      <c r="I149" s="175"/>
      <c r="J149" s="175"/>
      <c r="K149" s="175"/>
      <c r="L149" s="176">
        <f t="shared" ref="L149:O149" si="140">IF($G149&gt;0,$G149*H149,H149)</f>
        <v>1040000</v>
      </c>
      <c r="M149" s="176">
        <f t="shared" si="140"/>
        <v>0</v>
      </c>
      <c r="N149" s="176">
        <f t="shared" si="140"/>
        <v>0</v>
      </c>
      <c r="O149" s="176">
        <f t="shared" si="140"/>
        <v>0</v>
      </c>
      <c r="P149" s="177"/>
      <c r="Q149" s="175"/>
    </row>
    <row r="150" spans="2:17" ht="15.75" customHeight="1">
      <c r="B150" s="173">
        <v>44114</v>
      </c>
      <c r="C150" s="166" t="s">
        <v>95</v>
      </c>
      <c r="D150" s="255"/>
      <c r="E150" s="167" t="s">
        <v>158</v>
      </c>
      <c r="F150" s="174" t="s">
        <v>137</v>
      </c>
      <c r="G150" s="175">
        <v>8</v>
      </c>
      <c r="H150" s="175">
        <v>370000</v>
      </c>
      <c r="I150" s="175"/>
      <c r="J150" s="175"/>
      <c r="K150" s="175"/>
      <c r="L150" s="176">
        <f t="shared" ref="L150:O150" si="141">IF($G150&gt;0,$G150*H150,H150)</f>
        <v>2960000</v>
      </c>
      <c r="M150" s="176">
        <f t="shared" si="141"/>
        <v>0</v>
      </c>
      <c r="N150" s="176">
        <f t="shared" si="141"/>
        <v>0</v>
      </c>
      <c r="O150" s="176">
        <f t="shared" si="141"/>
        <v>0</v>
      </c>
      <c r="P150" s="177"/>
      <c r="Q150" s="175"/>
    </row>
    <row r="151" spans="2:17" ht="15.75" customHeight="1">
      <c r="B151" s="173">
        <v>44117</v>
      </c>
      <c r="C151" s="166" t="s">
        <v>95</v>
      </c>
      <c r="D151" s="255"/>
      <c r="E151" s="167" t="s">
        <v>160</v>
      </c>
      <c r="F151" s="174" t="s">
        <v>137</v>
      </c>
      <c r="G151" s="175">
        <v>4</v>
      </c>
      <c r="H151" s="175">
        <v>130000</v>
      </c>
      <c r="I151" s="175"/>
      <c r="J151" s="175"/>
      <c r="K151" s="175"/>
      <c r="L151" s="176">
        <f t="shared" ref="L151:O151" si="142">IF($G151&gt;0,$G151*H151,H151)</f>
        <v>520000</v>
      </c>
      <c r="M151" s="176">
        <f t="shared" si="142"/>
        <v>0</v>
      </c>
      <c r="N151" s="176">
        <f t="shared" si="142"/>
        <v>0</v>
      </c>
      <c r="O151" s="176">
        <f t="shared" si="142"/>
        <v>0</v>
      </c>
      <c r="P151" s="177"/>
      <c r="Q151" s="175"/>
    </row>
    <row r="152" spans="2:17" ht="15.75" customHeight="1">
      <c r="B152" s="173">
        <v>44117</v>
      </c>
      <c r="C152" s="166" t="s">
        <v>95</v>
      </c>
      <c r="D152" s="255"/>
      <c r="E152" s="167" t="s">
        <v>158</v>
      </c>
      <c r="F152" s="174" t="s">
        <v>137</v>
      </c>
      <c r="G152" s="175">
        <v>4</v>
      </c>
      <c r="H152" s="175">
        <v>370000</v>
      </c>
      <c r="I152" s="175"/>
      <c r="J152" s="175"/>
      <c r="K152" s="175"/>
      <c r="L152" s="176">
        <f t="shared" ref="L152:O152" si="143">IF($G152&gt;0,$G152*H152,H152)</f>
        <v>1480000</v>
      </c>
      <c r="M152" s="176">
        <f t="shared" si="143"/>
        <v>0</v>
      </c>
      <c r="N152" s="176">
        <f t="shared" si="143"/>
        <v>0</v>
      </c>
      <c r="O152" s="176">
        <f t="shared" si="143"/>
        <v>0</v>
      </c>
      <c r="P152" s="177"/>
      <c r="Q152" s="175"/>
    </row>
    <row r="153" spans="2:17" ht="15.75" customHeight="1">
      <c r="B153" s="173">
        <v>14</v>
      </c>
      <c r="C153" s="166" t="s">
        <v>95</v>
      </c>
      <c r="D153" s="255"/>
      <c r="E153" s="167" t="s">
        <v>160</v>
      </c>
      <c r="F153" s="174" t="s">
        <v>137</v>
      </c>
      <c r="G153" s="175">
        <v>12</v>
      </c>
      <c r="H153" s="175">
        <v>130000</v>
      </c>
      <c r="I153" s="175"/>
      <c r="J153" s="175"/>
      <c r="K153" s="175"/>
      <c r="L153" s="176">
        <f t="shared" ref="L153:O153" si="144">IF($G153&gt;0,$G153*H153,H153)</f>
        <v>1560000</v>
      </c>
      <c r="M153" s="176">
        <f t="shared" si="144"/>
        <v>0</v>
      </c>
      <c r="N153" s="176">
        <f t="shared" si="144"/>
        <v>0</v>
      </c>
      <c r="O153" s="176">
        <f t="shared" si="144"/>
        <v>0</v>
      </c>
      <c r="P153" s="177"/>
      <c r="Q153" s="175"/>
    </row>
    <row r="154" spans="2:17" ht="15.75" customHeight="1">
      <c r="B154" s="173">
        <v>14</v>
      </c>
      <c r="C154" s="166" t="s">
        <v>95</v>
      </c>
      <c r="D154" s="255"/>
      <c r="E154" s="167" t="s">
        <v>158</v>
      </c>
      <c r="F154" s="174" t="s">
        <v>137</v>
      </c>
      <c r="G154" s="175">
        <v>12</v>
      </c>
      <c r="H154" s="175">
        <v>370000</v>
      </c>
      <c r="I154" s="175"/>
      <c r="J154" s="175"/>
      <c r="K154" s="175"/>
      <c r="L154" s="176">
        <f t="shared" ref="L154:O154" si="145">IF($G154&gt;0,$G154*H154,H154)</f>
        <v>4440000</v>
      </c>
      <c r="M154" s="176">
        <f t="shared" si="145"/>
        <v>0</v>
      </c>
      <c r="N154" s="176">
        <f t="shared" si="145"/>
        <v>0</v>
      </c>
      <c r="O154" s="176">
        <f t="shared" si="145"/>
        <v>0</v>
      </c>
      <c r="P154" s="177"/>
      <c r="Q154" s="175"/>
    </row>
    <row r="155" spans="2:17" ht="15.75" customHeight="1">
      <c r="B155" s="173">
        <v>44119</v>
      </c>
      <c r="C155" s="166" t="s">
        <v>95</v>
      </c>
      <c r="D155" s="255"/>
      <c r="E155" s="167" t="s">
        <v>160</v>
      </c>
      <c r="F155" s="174" t="s">
        <v>137</v>
      </c>
      <c r="G155" s="175">
        <v>4</v>
      </c>
      <c r="H155" s="175">
        <v>130000</v>
      </c>
      <c r="I155" s="175"/>
      <c r="J155" s="175"/>
      <c r="K155" s="175"/>
      <c r="L155" s="176">
        <f t="shared" ref="L155:O155" si="146">IF($G155&gt;0,$G155*H155,H155)</f>
        <v>520000</v>
      </c>
      <c r="M155" s="176">
        <f t="shared" si="146"/>
        <v>0</v>
      </c>
      <c r="N155" s="176">
        <f t="shared" si="146"/>
        <v>0</v>
      </c>
      <c r="O155" s="176">
        <f t="shared" si="146"/>
        <v>0</v>
      </c>
      <c r="P155" s="177"/>
      <c r="Q155" s="175"/>
    </row>
    <row r="156" spans="2:17" ht="15.75" customHeight="1">
      <c r="B156" s="173">
        <v>44119</v>
      </c>
      <c r="C156" s="166" t="s">
        <v>95</v>
      </c>
      <c r="D156" s="255"/>
      <c r="E156" s="167" t="s">
        <v>158</v>
      </c>
      <c r="F156" s="174" t="s">
        <v>137</v>
      </c>
      <c r="G156" s="175">
        <v>4</v>
      </c>
      <c r="H156" s="175">
        <v>370000</v>
      </c>
      <c r="I156" s="175"/>
      <c r="J156" s="175"/>
      <c r="K156" s="175"/>
      <c r="L156" s="176">
        <f t="shared" ref="L156:O156" si="147">IF($G156&gt;0,$G156*H156,H156)</f>
        <v>1480000</v>
      </c>
      <c r="M156" s="176">
        <f t="shared" si="147"/>
        <v>0</v>
      </c>
      <c r="N156" s="176">
        <f t="shared" si="147"/>
        <v>0</v>
      </c>
      <c r="O156" s="176">
        <f t="shared" si="147"/>
        <v>0</v>
      </c>
      <c r="P156" s="177"/>
      <c r="Q156" s="175"/>
    </row>
    <row r="157" spans="2:17" ht="15.75" customHeight="1">
      <c r="B157" s="173">
        <v>44017</v>
      </c>
      <c r="C157" s="166" t="s">
        <v>95</v>
      </c>
      <c r="D157" s="255"/>
      <c r="E157" s="167" t="s">
        <v>173</v>
      </c>
      <c r="F157" s="174"/>
      <c r="G157" s="175"/>
      <c r="H157" s="175"/>
      <c r="I157" s="175">
        <v>10000000</v>
      </c>
      <c r="J157" s="175"/>
      <c r="K157" s="175"/>
      <c r="L157" s="176">
        <f t="shared" ref="L157:O157" si="148">IF($G157&gt;0,$G157*H157,H157)</f>
        <v>0</v>
      </c>
      <c r="M157" s="176">
        <f t="shared" si="148"/>
        <v>10000000</v>
      </c>
      <c r="N157" s="176">
        <f t="shared" si="148"/>
        <v>0</v>
      </c>
      <c r="O157" s="176">
        <f t="shared" si="148"/>
        <v>0</v>
      </c>
      <c r="P157" s="177"/>
      <c r="Q157" s="175"/>
    </row>
    <row r="158" spans="2:17" ht="15.75" customHeight="1">
      <c r="B158" s="173">
        <v>44024</v>
      </c>
      <c r="C158" s="166" t="s">
        <v>95</v>
      </c>
      <c r="D158" s="255"/>
      <c r="E158" s="167" t="s">
        <v>174</v>
      </c>
      <c r="F158" s="174"/>
      <c r="G158" s="175"/>
      <c r="H158" s="175"/>
      <c r="I158" s="175">
        <v>25000000</v>
      </c>
      <c r="J158" s="175"/>
      <c r="K158" s="175"/>
      <c r="L158" s="176">
        <f t="shared" ref="L158:O158" si="149">IF($G158&gt;0,$G158*H158,H158)</f>
        <v>0</v>
      </c>
      <c r="M158" s="176">
        <f t="shared" si="149"/>
        <v>25000000</v>
      </c>
      <c r="N158" s="176">
        <f t="shared" si="149"/>
        <v>0</v>
      </c>
      <c r="O158" s="176">
        <f t="shared" si="149"/>
        <v>0</v>
      </c>
      <c r="P158" s="177"/>
      <c r="Q158" s="175"/>
    </row>
    <row r="159" spans="2:17" ht="15.75" customHeight="1">
      <c r="B159" s="173">
        <v>44031</v>
      </c>
      <c r="C159" s="166" t="s">
        <v>95</v>
      </c>
      <c r="D159" s="255"/>
      <c r="E159" s="167" t="s">
        <v>175</v>
      </c>
      <c r="F159" s="174"/>
      <c r="G159" s="175"/>
      <c r="H159" s="175"/>
      <c r="I159" s="175">
        <v>13000000</v>
      </c>
      <c r="J159" s="175"/>
      <c r="K159" s="175"/>
      <c r="L159" s="176">
        <f t="shared" ref="L159:O159" si="150">IF($G159&gt;0,$G159*H159,H159)</f>
        <v>0</v>
      </c>
      <c r="M159" s="176">
        <f t="shared" si="150"/>
        <v>13000000</v>
      </c>
      <c r="N159" s="176">
        <f t="shared" si="150"/>
        <v>0</v>
      </c>
      <c r="O159" s="176">
        <f t="shared" si="150"/>
        <v>0</v>
      </c>
      <c r="P159" s="177"/>
      <c r="Q159" s="175"/>
    </row>
    <row r="160" spans="2:17" ht="15.75" customHeight="1">
      <c r="B160" s="173">
        <v>44038</v>
      </c>
      <c r="C160" s="166" t="s">
        <v>95</v>
      </c>
      <c r="D160" s="255"/>
      <c r="E160" s="167" t="s">
        <v>176</v>
      </c>
      <c r="F160" s="174"/>
      <c r="G160" s="175"/>
      <c r="H160" s="175"/>
      <c r="I160" s="175">
        <v>13260000</v>
      </c>
      <c r="J160" s="175"/>
      <c r="K160" s="175"/>
      <c r="L160" s="176">
        <f t="shared" ref="L160:O160" si="151">IF($G160&gt;0,$G160*H160,H160)</f>
        <v>0</v>
      </c>
      <c r="M160" s="176">
        <f t="shared" si="151"/>
        <v>13260000</v>
      </c>
      <c r="N160" s="176">
        <f t="shared" si="151"/>
        <v>0</v>
      </c>
      <c r="O160" s="176">
        <f t="shared" si="151"/>
        <v>0</v>
      </c>
      <c r="P160" s="177"/>
      <c r="Q160" s="175"/>
    </row>
    <row r="161" spans="2:17" ht="15.75" customHeight="1">
      <c r="B161" s="173">
        <v>44045</v>
      </c>
      <c r="C161" s="166" t="s">
        <v>95</v>
      </c>
      <c r="D161" s="255"/>
      <c r="E161" s="167" t="s">
        <v>177</v>
      </c>
      <c r="F161" s="174"/>
      <c r="G161" s="175"/>
      <c r="H161" s="175"/>
      <c r="I161" s="175">
        <v>18720000</v>
      </c>
      <c r="J161" s="175"/>
      <c r="K161" s="175"/>
      <c r="L161" s="176">
        <f t="shared" ref="L161:O161" si="152">IF($G161&gt;0,$G161*H161,H161)</f>
        <v>0</v>
      </c>
      <c r="M161" s="176">
        <f t="shared" si="152"/>
        <v>18720000</v>
      </c>
      <c r="N161" s="176">
        <f t="shared" si="152"/>
        <v>0</v>
      </c>
      <c r="O161" s="176">
        <f t="shared" si="152"/>
        <v>0</v>
      </c>
      <c r="P161" s="177"/>
      <c r="Q161" s="175"/>
    </row>
    <row r="162" spans="2:17" ht="15.75" customHeight="1">
      <c r="B162" s="173">
        <v>44052</v>
      </c>
      <c r="C162" s="166" t="s">
        <v>95</v>
      </c>
      <c r="D162" s="255"/>
      <c r="E162" s="167" t="s">
        <v>178</v>
      </c>
      <c r="F162" s="174"/>
      <c r="G162" s="175"/>
      <c r="H162" s="175"/>
      <c r="I162" s="175">
        <v>19700000</v>
      </c>
      <c r="J162" s="175"/>
      <c r="K162" s="175"/>
      <c r="L162" s="176">
        <f t="shared" ref="L162:O162" si="153">IF($G162&gt;0,$G162*H162,H162)</f>
        <v>0</v>
      </c>
      <c r="M162" s="176">
        <f t="shared" si="153"/>
        <v>19700000</v>
      </c>
      <c r="N162" s="176">
        <f t="shared" si="153"/>
        <v>0</v>
      </c>
      <c r="O162" s="176">
        <f t="shared" si="153"/>
        <v>0</v>
      </c>
      <c r="P162" s="177"/>
      <c r="Q162" s="175"/>
    </row>
    <row r="163" spans="2:17" ht="15.75" customHeight="1">
      <c r="B163" s="173">
        <v>44056</v>
      </c>
      <c r="C163" s="166" t="s">
        <v>95</v>
      </c>
      <c r="D163" s="255"/>
      <c r="E163" s="167" t="s">
        <v>179</v>
      </c>
      <c r="F163" s="174"/>
      <c r="G163" s="175"/>
      <c r="H163" s="175"/>
      <c r="I163" s="175">
        <v>10000000</v>
      </c>
      <c r="J163" s="175"/>
      <c r="K163" s="175"/>
      <c r="L163" s="176">
        <f t="shared" ref="L163:O163" si="154">IF($G163&gt;0,$G163*H163,H163)</f>
        <v>0</v>
      </c>
      <c r="M163" s="176">
        <f t="shared" si="154"/>
        <v>10000000</v>
      </c>
      <c r="N163" s="176">
        <f t="shared" si="154"/>
        <v>0</v>
      </c>
      <c r="O163" s="176">
        <f t="shared" si="154"/>
        <v>0</v>
      </c>
      <c r="P163" s="177"/>
      <c r="Q163" s="175"/>
    </row>
    <row r="164" spans="2:17" ht="15.75" customHeight="1">
      <c r="B164" s="173">
        <v>44059</v>
      </c>
      <c r="C164" s="166" t="s">
        <v>95</v>
      </c>
      <c r="D164" s="255"/>
      <c r="E164" s="167" t="s">
        <v>180</v>
      </c>
      <c r="F164" s="174"/>
      <c r="G164" s="175"/>
      <c r="H164" s="175"/>
      <c r="I164" s="175">
        <v>20400000</v>
      </c>
      <c r="J164" s="175"/>
      <c r="K164" s="175"/>
      <c r="L164" s="176">
        <f t="shared" ref="L164:O164" si="155">IF($G164&gt;0,$G164*H164,H164)</f>
        <v>0</v>
      </c>
      <c r="M164" s="176">
        <f t="shared" si="155"/>
        <v>20400000</v>
      </c>
      <c r="N164" s="176">
        <f t="shared" si="155"/>
        <v>0</v>
      </c>
      <c r="O164" s="176">
        <f t="shared" si="155"/>
        <v>0</v>
      </c>
      <c r="P164" s="177"/>
      <c r="Q164" s="175"/>
    </row>
    <row r="165" spans="2:17" ht="15.75" customHeight="1">
      <c r="B165" s="173">
        <v>44066</v>
      </c>
      <c r="C165" s="166" t="s">
        <v>95</v>
      </c>
      <c r="D165" s="255"/>
      <c r="E165" s="167" t="s">
        <v>181</v>
      </c>
      <c r="F165" s="174"/>
      <c r="G165" s="175"/>
      <c r="H165" s="175"/>
      <c r="I165" s="175">
        <v>20400000</v>
      </c>
      <c r="J165" s="175"/>
      <c r="K165" s="175"/>
      <c r="L165" s="176">
        <f t="shared" ref="L165:O165" si="156">IF($G165&gt;0,$G165*H165,H165)</f>
        <v>0</v>
      </c>
      <c r="M165" s="176">
        <f t="shared" si="156"/>
        <v>20400000</v>
      </c>
      <c r="N165" s="176">
        <f t="shared" si="156"/>
        <v>0</v>
      </c>
      <c r="O165" s="176">
        <f t="shared" si="156"/>
        <v>0</v>
      </c>
      <c r="P165" s="177"/>
      <c r="Q165" s="175"/>
    </row>
    <row r="166" spans="2:17" ht="15.75" customHeight="1">
      <c r="B166" s="173">
        <v>44073</v>
      </c>
      <c r="C166" s="166" t="s">
        <v>95</v>
      </c>
      <c r="D166" s="255"/>
      <c r="E166" s="167" t="s">
        <v>182</v>
      </c>
      <c r="F166" s="174"/>
      <c r="G166" s="175"/>
      <c r="H166" s="175"/>
      <c r="I166" s="175">
        <v>24820000</v>
      </c>
      <c r="J166" s="175"/>
      <c r="K166" s="175"/>
      <c r="L166" s="176">
        <f t="shared" ref="L166:O166" si="157">IF($G166&gt;0,$G166*H166,H166)</f>
        <v>0</v>
      </c>
      <c r="M166" s="176">
        <f t="shared" si="157"/>
        <v>24820000</v>
      </c>
      <c r="N166" s="176">
        <f t="shared" si="157"/>
        <v>0</v>
      </c>
      <c r="O166" s="176">
        <f t="shared" si="157"/>
        <v>0</v>
      </c>
      <c r="P166" s="177"/>
      <c r="Q166" s="175"/>
    </row>
    <row r="167" spans="2:17" ht="15.75" customHeight="1">
      <c r="B167" s="173">
        <v>44080</v>
      </c>
      <c r="C167" s="166" t="s">
        <v>95</v>
      </c>
      <c r="D167" s="255"/>
      <c r="E167" s="167" t="s">
        <v>183</v>
      </c>
      <c r="F167" s="174"/>
      <c r="G167" s="175"/>
      <c r="H167" s="175"/>
      <c r="I167" s="175">
        <v>11900000</v>
      </c>
      <c r="J167" s="175"/>
      <c r="K167" s="175"/>
      <c r="L167" s="176">
        <f t="shared" ref="L167:O167" si="158">IF($G167&gt;0,$G167*H167,H167)</f>
        <v>0</v>
      </c>
      <c r="M167" s="176">
        <f t="shared" si="158"/>
        <v>11900000</v>
      </c>
      <c r="N167" s="176">
        <f t="shared" si="158"/>
        <v>0</v>
      </c>
      <c r="O167" s="176">
        <f t="shared" si="158"/>
        <v>0</v>
      </c>
      <c r="P167" s="177"/>
      <c r="Q167" s="175"/>
    </row>
    <row r="168" spans="2:17" ht="15.75" customHeight="1">
      <c r="B168" s="173">
        <v>44087</v>
      </c>
      <c r="C168" s="166" t="s">
        <v>95</v>
      </c>
      <c r="D168" s="255"/>
      <c r="E168" s="167" t="s">
        <v>184</v>
      </c>
      <c r="F168" s="174"/>
      <c r="G168" s="175"/>
      <c r="H168" s="175"/>
      <c r="I168" s="175">
        <v>20720000</v>
      </c>
      <c r="J168" s="175"/>
      <c r="K168" s="175"/>
      <c r="L168" s="176">
        <f t="shared" ref="L168:O168" si="159">IF($G168&gt;0,$G168*H168,H168)</f>
        <v>0</v>
      </c>
      <c r="M168" s="176">
        <f t="shared" si="159"/>
        <v>20720000</v>
      </c>
      <c r="N168" s="176">
        <f t="shared" si="159"/>
        <v>0</v>
      </c>
      <c r="O168" s="176">
        <f t="shared" si="159"/>
        <v>0</v>
      </c>
      <c r="P168" s="177"/>
      <c r="Q168" s="175"/>
    </row>
    <row r="169" spans="2:17" ht="15.75" customHeight="1">
      <c r="B169" s="173">
        <v>44094</v>
      </c>
      <c r="C169" s="166" t="s">
        <v>95</v>
      </c>
      <c r="D169" s="255"/>
      <c r="E169" s="167" t="s">
        <v>185</v>
      </c>
      <c r="F169" s="174"/>
      <c r="G169" s="175"/>
      <c r="H169" s="175"/>
      <c r="I169" s="175">
        <v>3600000</v>
      </c>
      <c r="J169" s="175"/>
      <c r="K169" s="175"/>
      <c r="L169" s="176">
        <f t="shared" ref="L169:O169" si="160">IF($G169&gt;0,$G169*H169,H169)</f>
        <v>0</v>
      </c>
      <c r="M169" s="176">
        <f t="shared" si="160"/>
        <v>3600000</v>
      </c>
      <c r="N169" s="176">
        <f t="shared" si="160"/>
        <v>0</v>
      </c>
      <c r="O169" s="176">
        <f t="shared" si="160"/>
        <v>0</v>
      </c>
      <c r="P169" s="177"/>
      <c r="Q169" s="175"/>
    </row>
    <row r="170" spans="2:17" ht="15.75" customHeight="1">
      <c r="B170" s="173">
        <v>44094</v>
      </c>
      <c r="C170" s="166" t="s">
        <v>95</v>
      </c>
      <c r="D170" s="255"/>
      <c r="E170" s="167" t="s">
        <v>186</v>
      </c>
      <c r="F170" s="174"/>
      <c r="G170" s="175"/>
      <c r="H170" s="175"/>
      <c r="I170" s="175">
        <v>10500000</v>
      </c>
      <c r="J170" s="175"/>
      <c r="K170" s="175"/>
      <c r="L170" s="176">
        <f t="shared" ref="L170:O170" si="161">IF($G170&gt;0,$G170*H170,H170)</f>
        <v>0</v>
      </c>
      <c r="M170" s="176">
        <f t="shared" si="161"/>
        <v>10500000</v>
      </c>
      <c r="N170" s="176">
        <f t="shared" si="161"/>
        <v>0</v>
      </c>
      <c r="O170" s="176">
        <f t="shared" si="161"/>
        <v>0</v>
      </c>
      <c r="P170" s="177"/>
      <c r="Q170" s="175"/>
    </row>
    <row r="171" spans="2:17" ht="15.75" customHeight="1">
      <c r="B171" s="173">
        <v>44101</v>
      </c>
      <c r="C171" s="166" t="s">
        <v>95</v>
      </c>
      <c r="D171" s="255"/>
      <c r="E171" s="167" t="s">
        <v>187</v>
      </c>
      <c r="F171" s="174"/>
      <c r="G171" s="175"/>
      <c r="H171" s="175"/>
      <c r="I171" s="175">
        <v>9100000</v>
      </c>
      <c r="J171" s="175"/>
      <c r="K171" s="175"/>
      <c r="L171" s="176">
        <f t="shared" ref="L171:O171" si="162">IF($G171&gt;0,$G171*H171,H171)</f>
        <v>0</v>
      </c>
      <c r="M171" s="176">
        <f t="shared" si="162"/>
        <v>9100000</v>
      </c>
      <c r="N171" s="176">
        <f t="shared" si="162"/>
        <v>0</v>
      </c>
      <c r="O171" s="176">
        <f t="shared" si="162"/>
        <v>0</v>
      </c>
      <c r="P171" s="177"/>
      <c r="Q171" s="175"/>
    </row>
    <row r="172" spans="2:17" ht="15.75" customHeight="1">
      <c r="B172" s="173">
        <v>44108</v>
      </c>
      <c r="C172" s="166" t="s">
        <v>95</v>
      </c>
      <c r="D172" s="255"/>
      <c r="E172" s="167" t="s">
        <v>188</v>
      </c>
      <c r="F172" s="174"/>
      <c r="G172" s="175"/>
      <c r="H172" s="175"/>
      <c r="I172" s="175">
        <v>18480000</v>
      </c>
      <c r="J172" s="175"/>
      <c r="K172" s="175"/>
      <c r="L172" s="176">
        <f t="shared" ref="L172:O172" si="163">IF($G172&gt;0,$G172*H172,H172)</f>
        <v>0</v>
      </c>
      <c r="M172" s="176">
        <f t="shared" si="163"/>
        <v>18480000</v>
      </c>
      <c r="N172" s="176">
        <f t="shared" si="163"/>
        <v>0</v>
      </c>
      <c r="O172" s="176">
        <f t="shared" si="163"/>
        <v>0</v>
      </c>
      <c r="P172" s="177"/>
      <c r="Q172" s="175"/>
    </row>
    <row r="173" spans="2:17" ht="15.75" customHeight="1">
      <c r="B173" s="173">
        <v>44115</v>
      </c>
      <c r="C173" s="166" t="s">
        <v>95</v>
      </c>
      <c r="D173" s="255"/>
      <c r="E173" s="167" t="s">
        <v>189</v>
      </c>
      <c r="F173" s="174"/>
      <c r="G173" s="175"/>
      <c r="H173" s="175"/>
      <c r="I173" s="175">
        <v>20160000</v>
      </c>
      <c r="J173" s="175"/>
      <c r="K173" s="175"/>
      <c r="L173" s="176">
        <f t="shared" ref="L173:O173" si="164">IF($G173&gt;0,$G173*H173,H173)</f>
        <v>0</v>
      </c>
      <c r="M173" s="176">
        <f t="shared" si="164"/>
        <v>20160000</v>
      </c>
      <c r="N173" s="176">
        <f t="shared" si="164"/>
        <v>0</v>
      </c>
      <c r="O173" s="176">
        <f t="shared" si="164"/>
        <v>0</v>
      </c>
      <c r="P173" s="177"/>
      <c r="Q173" s="175"/>
    </row>
    <row r="174" spans="2:17" ht="15.75" customHeight="1">
      <c r="B174" s="173">
        <v>44122</v>
      </c>
      <c r="C174" s="166" t="s">
        <v>95</v>
      </c>
      <c r="D174" s="255"/>
      <c r="E174" s="167" t="s">
        <v>190</v>
      </c>
      <c r="F174" s="174"/>
      <c r="G174" s="175"/>
      <c r="H174" s="175"/>
      <c r="I174" s="175">
        <v>24780000</v>
      </c>
      <c r="J174" s="175"/>
      <c r="K174" s="175"/>
      <c r="L174" s="176">
        <f t="shared" ref="L174:O174" si="165">IF($G174&gt;0,$G174*H174,H174)</f>
        <v>0</v>
      </c>
      <c r="M174" s="176">
        <f t="shared" si="165"/>
        <v>24780000</v>
      </c>
      <c r="N174" s="176">
        <f t="shared" si="165"/>
        <v>0</v>
      </c>
      <c r="O174" s="176">
        <f t="shared" si="165"/>
        <v>0</v>
      </c>
      <c r="P174" s="177"/>
      <c r="Q174" s="175"/>
    </row>
    <row r="175" spans="2:17" ht="15.75" customHeight="1">
      <c r="B175" s="173"/>
      <c r="C175" s="173"/>
      <c r="D175" s="173"/>
      <c r="E175" s="167"/>
      <c r="F175" s="174"/>
      <c r="G175" s="175"/>
      <c r="H175" s="175"/>
      <c r="I175" s="175"/>
      <c r="J175" s="175"/>
      <c r="K175" s="175"/>
      <c r="L175" s="176">
        <f t="shared" ref="L175:O175" si="166">IF($G175&gt;0,$G175*H175,H175)</f>
        <v>0</v>
      </c>
      <c r="M175" s="176">
        <f t="shared" si="166"/>
        <v>0</v>
      </c>
      <c r="N175" s="176">
        <f t="shared" si="166"/>
        <v>0</v>
      </c>
      <c r="O175" s="176">
        <f t="shared" si="166"/>
        <v>0</v>
      </c>
      <c r="P175" s="177"/>
      <c r="Q175" s="175"/>
    </row>
    <row r="176" spans="2:17" ht="15.75" customHeight="1">
      <c r="B176" s="173"/>
      <c r="C176" s="173"/>
      <c r="D176" s="173"/>
      <c r="E176" s="167"/>
      <c r="F176" s="174"/>
      <c r="G176" s="175"/>
      <c r="H176" s="175"/>
      <c r="I176" s="175"/>
      <c r="J176" s="175"/>
      <c r="K176" s="175"/>
      <c r="L176" s="176">
        <f t="shared" ref="L176:O176" si="167">IF($G176&gt;0,$G176*H176,H176)</f>
        <v>0</v>
      </c>
      <c r="M176" s="176">
        <f t="shared" si="167"/>
        <v>0</v>
      </c>
      <c r="N176" s="176">
        <f t="shared" si="167"/>
        <v>0</v>
      </c>
      <c r="O176" s="176">
        <f t="shared" si="167"/>
        <v>0</v>
      </c>
      <c r="P176" s="177"/>
      <c r="Q176" s="175"/>
    </row>
    <row r="177" spans="2:17" ht="15.75" customHeight="1">
      <c r="B177" s="166">
        <v>44008</v>
      </c>
      <c r="C177" s="166" t="s">
        <v>100</v>
      </c>
      <c r="D177" s="255"/>
      <c r="E177" s="167" t="s">
        <v>116</v>
      </c>
      <c r="F177" s="168" t="s">
        <v>117</v>
      </c>
      <c r="G177" s="169">
        <v>83</v>
      </c>
      <c r="H177" s="169"/>
      <c r="I177" s="169"/>
      <c r="J177" s="169"/>
      <c r="K177" s="169">
        <v>3000</v>
      </c>
      <c r="L177" s="176">
        <f t="shared" ref="L177:O177" si="168">IF($G177&gt;0,$G177*H177,H177)</f>
        <v>0</v>
      </c>
      <c r="M177" s="176">
        <f t="shared" si="168"/>
        <v>0</v>
      </c>
      <c r="N177" s="176">
        <f t="shared" si="168"/>
        <v>0</v>
      </c>
      <c r="O177" s="176">
        <f t="shared" si="168"/>
        <v>249000</v>
      </c>
      <c r="P177" s="177"/>
      <c r="Q177" s="175"/>
    </row>
    <row r="178" spans="2:17" ht="15.75" customHeight="1">
      <c r="B178" s="173">
        <v>44010</v>
      </c>
      <c r="C178" s="166" t="s">
        <v>100</v>
      </c>
      <c r="D178" s="255"/>
      <c r="E178" s="167" t="s">
        <v>118</v>
      </c>
      <c r="F178" s="174"/>
      <c r="G178" s="175"/>
      <c r="H178" s="175"/>
      <c r="I178" s="175"/>
      <c r="J178" s="175"/>
      <c r="K178" s="175">
        <v>165000</v>
      </c>
      <c r="L178" s="176">
        <f t="shared" ref="L178:O178" si="169">IF($G178&gt;0,$G178*H178,H178)</f>
        <v>0</v>
      </c>
      <c r="M178" s="176">
        <f t="shared" si="169"/>
        <v>0</v>
      </c>
      <c r="N178" s="176">
        <f t="shared" si="169"/>
        <v>0</v>
      </c>
      <c r="O178" s="176">
        <f t="shared" si="169"/>
        <v>165000</v>
      </c>
      <c r="P178" s="177"/>
      <c r="Q178" s="175"/>
    </row>
    <row r="179" spans="2:17" ht="15.75" customHeight="1">
      <c r="B179" s="173">
        <v>44010</v>
      </c>
      <c r="C179" s="166" t="s">
        <v>100</v>
      </c>
      <c r="D179" s="255"/>
      <c r="E179" s="167" t="s">
        <v>119</v>
      </c>
      <c r="F179" s="174" t="s">
        <v>120</v>
      </c>
      <c r="G179" s="175">
        <v>100</v>
      </c>
      <c r="H179" s="175">
        <v>25200</v>
      </c>
      <c r="I179" s="175"/>
      <c r="J179" s="175"/>
      <c r="K179" s="175"/>
      <c r="L179" s="176">
        <f t="shared" ref="L179:O179" si="170">IF($G179&gt;0,$G179*H179,H179)</f>
        <v>2520000</v>
      </c>
      <c r="M179" s="176">
        <f t="shared" si="170"/>
        <v>0</v>
      </c>
      <c r="N179" s="176">
        <f t="shared" si="170"/>
        <v>0</v>
      </c>
      <c r="O179" s="176">
        <f t="shared" si="170"/>
        <v>0</v>
      </c>
      <c r="P179" s="177"/>
      <c r="Q179" s="175"/>
    </row>
    <row r="180" spans="2:17" ht="15.75" customHeight="1">
      <c r="B180" s="173">
        <v>44013</v>
      </c>
      <c r="C180" s="166" t="s">
        <v>100</v>
      </c>
      <c r="D180" s="255"/>
      <c r="E180" s="167" t="s">
        <v>121</v>
      </c>
      <c r="F180" s="174" t="s">
        <v>122</v>
      </c>
      <c r="G180" s="175">
        <v>9</v>
      </c>
      <c r="H180" s="175">
        <v>230769</v>
      </c>
      <c r="I180" s="175"/>
      <c r="J180" s="175"/>
      <c r="K180" s="175"/>
      <c r="L180" s="176">
        <f t="shared" ref="L180:O180" si="171">IF($G180&gt;0,$G180*H180,H180)</f>
        <v>2076921</v>
      </c>
      <c r="M180" s="176">
        <f t="shared" si="171"/>
        <v>0</v>
      </c>
      <c r="N180" s="176">
        <f t="shared" si="171"/>
        <v>0</v>
      </c>
      <c r="O180" s="176">
        <f t="shared" si="171"/>
        <v>0</v>
      </c>
      <c r="P180" s="177"/>
      <c r="Q180" s="175"/>
    </row>
    <row r="181" spans="2:17" ht="15.75" customHeight="1">
      <c r="B181" s="173">
        <v>44014</v>
      </c>
      <c r="C181" s="166" t="s">
        <v>100</v>
      </c>
      <c r="D181" s="255"/>
      <c r="E181" s="167" t="s">
        <v>123</v>
      </c>
      <c r="F181" s="174" t="s">
        <v>120</v>
      </c>
      <c r="G181" s="175">
        <v>3</v>
      </c>
      <c r="H181" s="175">
        <v>22000</v>
      </c>
      <c r="I181" s="175"/>
      <c r="J181" s="175"/>
      <c r="K181" s="175"/>
      <c r="L181" s="176">
        <f t="shared" ref="L181:O181" si="172">IF($G181&gt;0,$G181*H181,H181)</f>
        <v>66000</v>
      </c>
      <c r="M181" s="176">
        <f t="shared" si="172"/>
        <v>0</v>
      </c>
      <c r="N181" s="176">
        <f t="shared" si="172"/>
        <v>0</v>
      </c>
      <c r="O181" s="176">
        <f t="shared" si="172"/>
        <v>0</v>
      </c>
      <c r="P181" s="177"/>
      <c r="Q181" s="175"/>
    </row>
    <row r="182" spans="2:17" ht="15.75" customHeight="1">
      <c r="B182" s="173">
        <v>44014</v>
      </c>
      <c r="C182" s="166" t="s">
        <v>100</v>
      </c>
      <c r="D182" s="255"/>
      <c r="E182" s="167" t="s">
        <v>124</v>
      </c>
      <c r="F182" s="174" t="s">
        <v>120</v>
      </c>
      <c r="G182" s="175">
        <v>1</v>
      </c>
      <c r="H182" s="175">
        <v>22000</v>
      </c>
      <c r="I182" s="175"/>
      <c r="J182" s="175"/>
      <c r="K182" s="175"/>
      <c r="L182" s="176">
        <f t="shared" ref="L182:O182" si="173">IF($G182&gt;0,$G182*H182,H182)</f>
        <v>22000</v>
      </c>
      <c r="M182" s="176">
        <f t="shared" si="173"/>
        <v>0</v>
      </c>
      <c r="N182" s="176">
        <f t="shared" si="173"/>
        <v>0</v>
      </c>
      <c r="O182" s="176">
        <f t="shared" si="173"/>
        <v>0</v>
      </c>
      <c r="P182" s="177"/>
      <c r="Q182" s="175"/>
    </row>
    <row r="183" spans="2:17" ht="15.75" customHeight="1">
      <c r="B183" s="173">
        <v>44011</v>
      </c>
      <c r="C183" s="166" t="s">
        <v>100</v>
      </c>
      <c r="D183" s="255"/>
      <c r="E183" s="167" t="s">
        <v>125</v>
      </c>
      <c r="F183" s="174" t="s">
        <v>126</v>
      </c>
      <c r="G183" s="175">
        <v>1979</v>
      </c>
      <c r="H183" s="175">
        <v>28000</v>
      </c>
      <c r="I183" s="175"/>
      <c r="J183" s="175"/>
      <c r="K183" s="175"/>
      <c r="L183" s="176">
        <f t="shared" ref="L183:O183" si="174">IF($G183&gt;0,$G183*H183,H183)</f>
        <v>55412000</v>
      </c>
      <c r="M183" s="176">
        <f t="shared" si="174"/>
        <v>0</v>
      </c>
      <c r="N183" s="176">
        <f t="shared" si="174"/>
        <v>0</v>
      </c>
      <c r="O183" s="176">
        <f t="shared" si="174"/>
        <v>0</v>
      </c>
      <c r="P183" s="177"/>
      <c r="Q183" s="175"/>
    </row>
    <row r="184" spans="2:17" ht="15.75" customHeight="1">
      <c r="B184" s="173">
        <v>44015</v>
      </c>
      <c r="C184" s="166" t="s">
        <v>100</v>
      </c>
      <c r="D184" s="255"/>
      <c r="E184" s="167" t="s">
        <v>127</v>
      </c>
      <c r="F184" s="174" t="s">
        <v>120</v>
      </c>
      <c r="G184" s="175">
        <v>1796</v>
      </c>
      <c r="H184" s="175">
        <v>14700</v>
      </c>
      <c r="I184" s="175"/>
      <c r="J184" s="175"/>
      <c r="K184" s="175"/>
      <c r="L184" s="176">
        <f t="shared" ref="L184:O184" si="175">IF($G184&gt;0,$G184*H184,H184)</f>
        <v>26401200</v>
      </c>
      <c r="M184" s="176">
        <f t="shared" si="175"/>
        <v>0</v>
      </c>
      <c r="N184" s="176">
        <f t="shared" si="175"/>
        <v>0</v>
      </c>
      <c r="O184" s="176">
        <f t="shared" si="175"/>
        <v>0</v>
      </c>
      <c r="P184" s="177"/>
      <c r="Q184" s="175"/>
    </row>
    <row r="185" spans="2:17" ht="15.75" customHeight="1">
      <c r="B185" s="173">
        <v>44015</v>
      </c>
      <c r="C185" s="166" t="s">
        <v>100</v>
      </c>
      <c r="D185" s="255"/>
      <c r="E185" s="167" t="s">
        <v>128</v>
      </c>
      <c r="F185" s="174" t="s">
        <v>120</v>
      </c>
      <c r="G185" s="175">
        <v>206</v>
      </c>
      <c r="H185" s="175">
        <v>14650</v>
      </c>
      <c r="I185" s="175"/>
      <c r="J185" s="175"/>
      <c r="K185" s="175"/>
      <c r="L185" s="176">
        <f t="shared" ref="L185:O185" si="176">IF($G185&gt;0,$G185*H185,H185)</f>
        <v>3017900</v>
      </c>
      <c r="M185" s="176">
        <f t="shared" si="176"/>
        <v>0</v>
      </c>
      <c r="N185" s="176">
        <f t="shared" si="176"/>
        <v>0</v>
      </c>
      <c r="O185" s="176">
        <f t="shared" si="176"/>
        <v>0</v>
      </c>
      <c r="P185" s="177"/>
      <c r="Q185" s="175"/>
    </row>
    <row r="186" spans="2:17" ht="15.75" customHeight="1">
      <c r="B186" s="173">
        <v>44015</v>
      </c>
      <c r="C186" s="166" t="s">
        <v>100</v>
      </c>
      <c r="D186" s="255"/>
      <c r="E186" s="167" t="s">
        <v>129</v>
      </c>
      <c r="F186" s="174" t="s">
        <v>126</v>
      </c>
      <c r="G186" s="175">
        <v>230</v>
      </c>
      <c r="H186" s="175">
        <v>90500</v>
      </c>
      <c r="I186" s="175"/>
      <c r="J186" s="175"/>
      <c r="K186" s="175"/>
      <c r="L186" s="176">
        <f t="shared" ref="L186:O186" si="177">IF($G186&gt;0,$G186*H186,H186)</f>
        <v>20815000</v>
      </c>
      <c r="M186" s="176">
        <f t="shared" si="177"/>
        <v>0</v>
      </c>
      <c r="N186" s="176">
        <f t="shared" si="177"/>
        <v>0</v>
      </c>
      <c r="O186" s="176">
        <f t="shared" si="177"/>
        <v>0</v>
      </c>
      <c r="P186" s="177"/>
      <c r="Q186" s="175"/>
    </row>
    <row r="187" spans="2:17" ht="15.75" customHeight="1">
      <c r="B187" s="173">
        <v>44015</v>
      </c>
      <c r="C187" s="166" t="s">
        <v>100</v>
      </c>
      <c r="D187" s="255"/>
      <c r="E187" s="167" t="s">
        <v>130</v>
      </c>
      <c r="F187" s="178" t="s">
        <v>126</v>
      </c>
      <c r="G187" s="175">
        <v>280</v>
      </c>
      <c r="H187" s="175">
        <v>142100</v>
      </c>
      <c r="I187" s="175"/>
      <c r="J187" s="175"/>
      <c r="K187" s="175"/>
      <c r="L187" s="176">
        <f t="shared" ref="L187:O187" si="178">IF($G187&gt;0,$G187*H187,H187)</f>
        <v>39788000</v>
      </c>
      <c r="M187" s="176">
        <f t="shared" si="178"/>
        <v>0</v>
      </c>
      <c r="N187" s="176">
        <f t="shared" si="178"/>
        <v>0</v>
      </c>
      <c r="O187" s="176">
        <f t="shared" si="178"/>
        <v>0</v>
      </c>
      <c r="P187" s="177"/>
      <c r="Q187" s="175"/>
    </row>
    <row r="188" spans="2:17" ht="15.75" customHeight="1">
      <c r="B188" s="173">
        <v>44015</v>
      </c>
      <c r="C188" s="166" t="s">
        <v>100</v>
      </c>
      <c r="D188" s="255"/>
      <c r="E188" s="167" t="s">
        <v>131</v>
      </c>
      <c r="F188" s="174" t="s">
        <v>126</v>
      </c>
      <c r="G188" s="175">
        <v>180</v>
      </c>
      <c r="H188" s="175">
        <v>195100</v>
      </c>
      <c r="I188" s="175"/>
      <c r="J188" s="175"/>
      <c r="K188" s="175"/>
      <c r="L188" s="176">
        <f t="shared" ref="L188:O188" si="179">IF($G188&gt;0,$G188*H188,H188)</f>
        <v>35118000</v>
      </c>
      <c r="M188" s="176">
        <f t="shared" si="179"/>
        <v>0</v>
      </c>
      <c r="N188" s="176">
        <f t="shared" si="179"/>
        <v>0</v>
      </c>
      <c r="O188" s="176">
        <f t="shared" si="179"/>
        <v>0</v>
      </c>
      <c r="P188" s="177"/>
      <c r="Q188" s="175"/>
    </row>
    <row r="189" spans="2:17" ht="15.75" customHeight="1">
      <c r="B189" s="173">
        <v>44015</v>
      </c>
      <c r="C189" s="166" t="s">
        <v>100</v>
      </c>
      <c r="D189" s="255"/>
      <c r="E189" s="167" t="s">
        <v>132</v>
      </c>
      <c r="F189" s="174" t="s">
        <v>126</v>
      </c>
      <c r="G189" s="175">
        <v>205</v>
      </c>
      <c r="H189" s="175">
        <v>254200</v>
      </c>
      <c r="I189" s="175"/>
      <c r="J189" s="175"/>
      <c r="K189" s="175"/>
      <c r="L189" s="176">
        <f t="shared" ref="L189:O189" si="180">IF($G189&gt;0,$G189*H189,H189)</f>
        <v>52111000</v>
      </c>
      <c r="M189" s="176">
        <f t="shared" si="180"/>
        <v>0</v>
      </c>
      <c r="N189" s="176">
        <f t="shared" si="180"/>
        <v>0</v>
      </c>
      <c r="O189" s="176">
        <f t="shared" si="180"/>
        <v>0</v>
      </c>
      <c r="P189" s="177"/>
      <c r="Q189" s="175"/>
    </row>
    <row r="190" spans="2:17" ht="15.75" customHeight="1">
      <c r="B190" s="173">
        <v>44015</v>
      </c>
      <c r="C190" s="166" t="s">
        <v>100</v>
      </c>
      <c r="D190" s="255"/>
      <c r="E190" s="167" t="s">
        <v>133</v>
      </c>
      <c r="F190" s="174" t="s">
        <v>126</v>
      </c>
      <c r="G190" s="175">
        <v>2</v>
      </c>
      <c r="H190" s="175">
        <v>321800</v>
      </c>
      <c r="I190" s="175"/>
      <c r="J190" s="175"/>
      <c r="K190" s="175"/>
      <c r="L190" s="176">
        <f t="shared" ref="L190:O190" si="181">IF($G190&gt;0,$G190*H190,H190)</f>
        <v>643600</v>
      </c>
      <c r="M190" s="176">
        <f t="shared" si="181"/>
        <v>0</v>
      </c>
      <c r="N190" s="176">
        <f t="shared" si="181"/>
        <v>0</v>
      </c>
      <c r="O190" s="176">
        <f t="shared" si="181"/>
        <v>0</v>
      </c>
      <c r="P190" s="177"/>
      <c r="Q190" s="175"/>
    </row>
    <row r="191" spans="2:17" ht="15.75" customHeight="1">
      <c r="B191" s="173">
        <v>44015</v>
      </c>
      <c r="C191" s="166" t="s">
        <v>100</v>
      </c>
      <c r="D191" s="255"/>
      <c r="E191" s="167" t="s">
        <v>134</v>
      </c>
      <c r="F191" s="174" t="s">
        <v>135</v>
      </c>
      <c r="G191" s="175">
        <v>150</v>
      </c>
      <c r="H191" s="175">
        <v>76000</v>
      </c>
      <c r="I191" s="175"/>
      <c r="J191" s="175"/>
      <c r="K191" s="175"/>
      <c r="L191" s="176">
        <f t="shared" ref="L191:O191" si="182">IF($G191&gt;0,$G191*H191,H191)</f>
        <v>11400000</v>
      </c>
      <c r="M191" s="176">
        <f t="shared" si="182"/>
        <v>0</v>
      </c>
      <c r="N191" s="176">
        <f t="shared" si="182"/>
        <v>0</v>
      </c>
      <c r="O191" s="176">
        <f t="shared" si="182"/>
        <v>0</v>
      </c>
      <c r="P191" s="177"/>
      <c r="Q191" s="175"/>
    </row>
    <row r="192" spans="2:17" ht="15.75" customHeight="1">
      <c r="B192" s="173">
        <v>44015</v>
      </c>
      <c r="C192" s="166" t="s">
        <v>100</v>
      </c>
      <c r="D192" s="255"/>
      <c r="E192" s="167" t="s">
        <v>136</v>
      </c>
      <c r="F192" s="174" t="s">
        <v>137</v>
      </c>
      <c r="G192" s="175">
        <v>11.414999999999999</v>
      </c>
      <c r="H192" s="175">
        <v>100000</v>
      </c>
      <c r="I192" s="175"/>
      <c r="J192" s="175"/>
      <c r="K192" s="175"/>
      <c r="L192" s="176">
        <f t="shared" ref="L192:O192" si="183">IF($G192&gt;0,$G192*H192,H192)</f>
        <v>1141500</v>
      </c>
      <c r="M192" s="176">
        <f t="shared" si="183"/>
        <v>0</v>
      </c>
      <c r="N192" s="176">
        <f t="shared" si="183"/>
        <v>0</v>
      </c>
      <c r="O192" s="176">
        <f t="shared" si="183"/>
        <v>0</v>
      </c>
      <c r="P192" s="177"/>
      <c r="Q192" s="175"/>
    </row>
    <row r="193" spans="2:17" ht="15.75" customHeight="1">
      <c r="B193" s="173">
        <v>44015</v>
      </c>
      <c r="C193" s="166" t="s">
        <v>100</v>
      </c>
      <c r="D193" s="255"/>
      <c r="E193" s="167" t="s">
        <v>138</v>
      </c>
      <c r="F193" s="174" t="s">
        <v>120</v>
      </c>
      <c r="G193" s="175">
        <v>20</v>
      </c>
      <c r="H193" s="175">
        <v>18000</v>
      </c>
      <c r="I193" s="175"/>
      <c r="J193" s="175"/>
      <c r="K193" s="175"/>
      <c r="L193" s="176">
        <f t="shared" ref="L193:O193" si="184">IF($G193&gt;0,$G193*H193,H193)</f>
        <v>360000</v>
      </c>
      <c r="M193" s="176">
        <f t="shared" si="184"/>
        <v>0</v>
      </c>
      <c r="N193" s="176">
        <f t="shared" si="184"/>
        <v>0</v>
      </c>
      <c r="O193" s="176">
        <f t="shared" si="184"/>
        <v>0</v>
      </c>
      <c r="P193" s="177"/>
      <c r="Q193" s="175"/>
    </row>
    <row r="194" spans="2:17" ht="15.75" customHeight="1">
      <c r="B194" s="173">
        <v>44016</v>
      </c>
      <c r="C194" s="166" t="s">
        <v>100</v>
      </c>
      <c r="D194" s="255"/>
      <c r="E194" s="167" t="s">
        <v>136</v>
      </c>
      <c r="F194" s="174" t="s">
        <v>137</v>
      </c>
      <c r="G194" s="175">
        <v>2.2837000000000001</v>
      </c>
      <c r="H194" s="175">
        <v>100000</v>
      </c>
      <c r="I194" s="175"/>
      <c r="J194" s="175"/>
      <c r="K194" s="175"/>
      <c r="L194" s="176">
        <f t="shared" ref="L194:O194" si="185">IF($G194&gt;0,$G194*H194,H194)</f>
        <v>228370</v>
      </c>
      <c r="M194" s="176">
        <f t="shared" si="185"/>
        <v>0</v>
      </c>
      <c r="N194" s="176">
        <f t="shared" si="185"/>
        <v>0</v>
      </c>
      <c r="O194" s="176">
        <f t="shared" si="185"/>
        <v>0</v>
      </c>
      <c r="P194" s="177">
        <v>100000000</v>
      </c>
      <c r="Q194" s="175"/>
    </row>
    <row r="195" spans="2:17" ht="15.75" customHeight="1">
      <c r="B195" s="173">
        <v>44016</v>
      </c>
      <c r="C195" s="166" t="s">
        <v>100</v>
      </c>
      <c r="D195" s="255"/>
      <c r="E195" s="167" t="s">
        <v>139</v>
      </c>
      <c r="F195" s="174" t="s">
        <v>137</v>
      </c>
      <c r="G195" s="175">
        <v>4.5674000000000001</v>
      </c>
      <c r="H195" s="175">
        <v>385000</v>
      </c>
      <c r="I195" s="175"/>
      <c r="J195" s="175"/>
      <c r="K195" s="175"/>
      <c r="L195" s="176">
        <f t="shared" ref="L195:O195" si="186">IF($G195&gt;0,$G195*H195,H195)</f>
        <v>1758449</v>
      </c>
      <c r="M195" s="176">
        <f t="shared" si="186"/>
        <v>0</v>
      </c>
      <c r="N195" s="176">
        <f t="shared" si="186"/>
        <v>0</v>
      </c>
      <c r="O195" s="176">
        <f t="shared" si="186"/>
        <v>0</v>
      </c>
      <c r="P195" s="177"/>
      <c r="Q195" s="175"/>
    </row>
    <row r="196" spans="2:17" ht="15.75" customHeight="1">
      <c r="B196" s="173">
        <v>44017</v>
      </c>
      <c r="C196" s="166" t="s">
        <v>100</v>
      </c>
      <c r="D196" s="255"/>
      <c r="E196" s="167" t="s">
        <v>138</v>
      </c>
      <c r="F196" s="174" t="s">
        <v>120</v>
      </c>
      <c r="G196" s="175">
        <v>30</v>
      </c>
      <c r="H196" s="175">
        <v>20000</v>
      </c>
      <c r="I196" s="175"/>
      <c r="J196" s="175"/>
      <c r="K196" s="175"/>
      <c r="L196" s="176">
        <f t="shared" ref="L196:O196" si="187">IF($G196&gt;0,$G196*H196,H196)</f>
        <v>600000</v>
      </c>
      <c r="M196" s="176">
        <f t="shared" si="187"/>
        <v>0</v>
      </c>
      <c r="N196" s="176">
        <f t="shared" si="187"/>
        <v>0</v>
      </c>
      <c r="O196" s="176">
        <f t="shared" si="187"/>
        <v>0</v>
      </c>
      <c r="P196" s="177"/>
      <c r="Q196" s="175"/>
    </row>
    <row r="197" spans="2:17" ht="15.75" customHeight="1">
      <c r="B197" s="173">
        <v>44017</v>
      </c>
      <c r="C197" s="166" t="s">
        <v>100</v>
      </c>
      <c r="D197" s="255"/>
      <c r="E197" s="167" t="s">
        <v>140</v>
      </c>
      <c r="F197" s="174" t="s">
        <v>137</v>
      </c>
      <c r="G197" s="175">
        <v>4.5674000000000001</v>
      </c>
      <c r="H197" s="175">
        <v>140000</v>
      </c>
      <c r="I197" s="175"/>
      <c r="J197" s="175"/>
      <c r="K197" s="175"/>
      <c r="L197" s="176">
        <f t="shared" ref="L197:O197" si="188">IF($G197&gt;0,$G197*H197,H197)</f>
        <v>639436</v>
      </c>
      <c r="M197" s="176">
        <f t="shared" si="188"/>
        <v>0</v>
      </c>
      <c r="N197" s="176">
        <f t="shared" si="188"/>
        <v>0</v>
      </c>
      <c r="O197" s="176">
        <f t="shared" si="188"/>
        <v>0</v>
      </c>
      <c r="P197" s="177"/>
      <c r="Q197" s="175"/>
    </row>
    <row r="198" spans="2:17" ht="15.75" customHeight="1">
      <c r="B198" s="173">
        <v>44017</v>
      </c>
      <c r="C198" s="166" t="s">
        <v>100</v>
      </c>
      <c r="D198" s="255"/>
      <c r="E198" s="167" t="s">
        <v>136</v>
      </c>
      <c r="F198" s="174" t="s">
        <v>137</v>
      </c>
      <c r="G198" s="175">
        <v>9.1348000000000003</v>
      </c>
      <c r="H198" s="175">
        <v>100000</v>
      </c>
      <c r="I198" s="175"/>
      <c r="J198" s="175"/>
      <c r="K198" s="175"/>
      <c r="L198" s="176">
        <f t="shared" ref="L198:O198" si="189">IF($G198&gt;0,$G198*H198,H198)</f>
        <v>913480</v>
      </c>
      <c r="M198" s="176">
        <f t="shared" si="189"/>
        <v>0</v>
      </c>
      <c r="N198" s="176">
        <f t="shared" si="189"/>
        <v>0</v>
      </c>
      <c r="O198" s="176">
        <f t="shared" si="189"/>
        <v>0</v>
      </c>
      <c r="P198" s="177"/>
      <c r="Q198" s="175"/>
    </row>
    <row r="199" spans="2:17" ht="15.75" customHeight="1">
      <c r="B199" s="173">
        <v>44017</v>
      </c>
      <c r="C199" s="166" t="s">
        <v>100</v>
      </c>
      <c r="D199" s="255"/>
      <c r="E199" s="167" t="s">
        <v>139</v>
      </c>
      <c r="F199" s="174" t="s">
        <v>137</v>
      </c>
      <c r="G199" s="175">
        <v>4.5674000000000001</v>
      </c>
      <c r="H199" s="175">
        <v>385000</v>
      </c>
      <c r="I199" s="175"/>
      <c r="J199" s="175"/>
      <c r="K199" s="175"/>
      <c r="L199" s="176">
        <f t="shared" ref="L199:O199" si="190">IF($G199&gt;0,$G199*H199,H199)</f>
        <v>1758449</v>
      </c>
      <c r="M199" s="176">
        <f t="shared" si="190"/>
        <v>0</v>
      </c>
      <c r="N199" s="176">
        <f t="shared" si="190"/>
        <v>0</v>
      </c>
      <c r="O199" s="176">
        <f t="shared" si="190"/>
        <v>0</v>
      </c>
      <c r="P199" s="177"/>
      <c r="Q199" s="175"/>
    </row>
    <row r="200" spans="2:17" ht="15.75" customHeight="1">
      <c r="B200" s="173">
        <v>44017</v>
      </c>
      <c r="C200" s="166" t="s">
        <v>100</v>
      </c>
      <c r="D200" s="255"/>
      <c r="E200" s="167" t="s">
        <v>141</v>
      </c>
      <c r="F200" s="174" t="s">
        <v>137</v>
      </c>
      <c r="G200" s="175">
        <v>2.2837000000000001</v>
      </c>
      <c r="H200" s="175">
        <v>345000</v>
      </c>
      <c r="I200" s="175"/>
      <c r="J200" s="175"/>
      <c r="K200" s="175"/>
      <c r="L200" s="176">
        <f t="shared" ref="L200:O200" si="191">IF($G200&gt;0,$G200*H200,H200)</f>
        <v>787876.5</v>
      </c>
      <c r="M200" s="176">
        <f t="shared" si="191"/>
        <v>0</v>
      </c>
      <c r="N200" s="176">
        <f t="shared" si="191"/>
        <v>0</v>
      </c>
      <c r="O200" s="176">
        <f t="shared" si="191"/>
        <v>0</v>
      </c>
      <c r="P200" s="177"/>
      <c r="Q200" s="175"/>
    </row>
    <row r="201" spans="2:17" ht="15.75" customHeight="1">
      <c r="B201" s="173">
        <v>44017</v>
      </c>
      <c r="C201" s="166" t="s">
        <v>100</v>
      </c>
      <c r="D201" s="255"/>
      <c r="E201" s="167" t="s">
        <v>142</v>
      </c>
      <c r="F201" s="174" t="s">
        <v>137</v>
      </c>
      <c r="G201" s="175">
        <v>2.2837000000000001</v>
      </c>
      <c r="H201" s="175">
        <v>310000</v>
      </c>
      <c r="I201" s="175"/>
      <c r="J201" s="175"/>
      <c r="K201" s="175"/>
      <c r="L201" s="176">
        <f t="shared" ref="L201:O201" si="192">IF($G201&gt;0,$G201*H201,H201)</f>
        <v>707947</v>
      </c>
      <c r="M201" s="176">
        <f t="shared" si="192"/>
        <v>0</v>
      </c>
      <c r="N201" s="176">
        <f t="shared" si="192"/>
        <v>0</v>
      </c>
      <c r="O201" s="176">
        <f t="shared" si="192"/>
        <v>0</v>
      </c>
      <c r="P201" s="177"/>
      <c r="Q201" s="175"/>
    </row>
    <row r="202" spans="2:17" ht="15.75" customHeight="1">
      <c r="B202" s="173">
        <v>44017</v>
      </c>
      <c r="C202" s="166" t="s">
        <v>100</v>
      </c>
      <c r="D202" s="255"/>
      <c r="E202" s="167" t="s">
        <v>124</v>
      </c>
      <c r="F202" s="174" t="s">
        <v>120</v>
      </c>
      <c r="G202" s="175">
        <v>20</v>
      </c>
      <c r="H202" s="175">
        <v>17000</v>
      </c>
      <c r="I202" s="175"/>
      <c r="J202" s="175"/>
      <c r="K202" s="175"/>
      <c r="L202" s="176">
        <f t="shared" ref="L202:O202" si="193">IF($G202&gt;0,$G202*H202,H202)</f>
        <v>340000</v>
      </c>
      <c r="M202" s="176">
        <f t="shared" si="193"/>
        <v>0</v>
      </c>
      <c r="N202" s="176">
        <f t="shared" si="193"/>
        <v>0</v>
      </c>
      <c r="O202" s="176">
        <f t="shared" si="193"/>
        <v>0</v>
      </c>
      <c r="P202" s="177"/>
      <c r="Q202" s="175"/>
    </row>
    <row r="203" spans="2:17" ht="15.75" customHeight="1">
      <c r="B203" s="173">
        <v>44017</v>
      </c>
      <c r="C203" s="166" t="s">
        <v>100</v>
      </c>
      <c r="D203" s="255"/>
      <c r="E203" s="167" t="s">
        <v>123</v>
      </c>
      <c r="F203" s="174" t="s">
        <v>120</v>
      </c>
      <c r="G203" s="175">
        <v>10</v>
      </c>
      <c r="H203" s="175">
        <v>17000</v>
      </c>
      <c r="I203" s="175"/>
      <c r="J203" s="175"/>
      <c r="K203" s="175"/>
      <c r="L203" s="176">
        <f t="shared" ref="L203:O203" si="194">IF($G203&gt;0,$G203*H203,H203)</f>
        <v>170000</v>
      </c>
      <c r="M203" s="176">
        <f t="shared" si="194"/>
        <v>0</v>
      </c>
      <c r="N203" s="176">
        <f t="shared" si="194"/>
        <v>0</v>
      </c>
      <c r="O203" s="176">
        <f t="shared" si="194"/>
        <v>0</v>
      </c>
      <c r="P203" s="177"/>
      <c r="Q203" s="175"/>
    </row>
    <row r="204" spans="2:17" ht="15.75" customHeight="1">
      <c r="B204" s="173">
        <v>44018</v>
      </c>
      <c r="C204" s="166" t="s">
        <v>100</v>
      </c>
      <c r="D204" s="255"/>
      <c r="E204" s="167" t="s">
        <v>143</v>
      </c>
      <c r="F204" s="174" t="s">
        <v>126</v>
      </c>
      <c r="G204" s="175">
        <v>300</v>
      </c>
      <c r="H204" s="175">
        <v>17000</v>
      </c>
      <c r="I204" s="175"/>
      <c r="J204" s="175"/>
      <c r="K204" s="175"/>
      <c r="L204" s="176">
        <f t="shared" ref="L204:O204" si="195">IF($G204&gt;0,$G204*H204,H204)</f>
        <v>5100000</v>
      </c>
      <c r="M204" s="176">
        <f t="shared" si="195"/>
        <v>0</v>
      </c>
      <c r="N204" s="176">
        <f t="shared" si="195"/>
        <v>0</v>
      </c>
      <c r="O204" s="176">
        <f t="shared" si="195"/>
        <v>0</v>
      </c>
      <c r="P204" s="177"/>
      <c r="Q204" s="175"/>
    </row>
    <row r="205" spans="2:17" ht="15.75" customHeight="1">
      <c r="B205" s="173">
        <v>44018</v>
      </c>
      <c r="C205" s="166" t="s">
        <v>100</v>
      </c>
      <c r="D205" s="255"/>
      <c r="E205" s="167" t="s">
        <v>125</v>
      </c>
      <c r="F205" s="174" t="s">
        <v>126</v>
      </c>
      <c r="G205" s="175">
        <v>2000</v>
      </c>
      <c r="H205" s="175">
        <v>28000</v>
      </c>
      <c r="I205" s="175"/>
      <c r="J205" s="175"/>
      <c r="K205" s="175"/>
      <c r="L205" s="176">
        <f t="shared" ref="L205:O205" si="196">IF($G205&gt;0,$G205*H205,H205)</f>
        <v>56000000</v>
      </c>
      <c r="M205" s="176">
        <f t="shared" si="196"/>
        <v>0</v>
      </c>
      <c r="N205" s="176">
        <f t="shared" si="196"/>
        <v>0</v>
      </c>
      <c r="O205" s="176">
        <f t="shared" si="196"/>
        <v>0</v>
      </c>
      <c r="P205" s="177"/>
      <c r="Q205" s="175"/>
    </row>
    <row r="206" spans="2:17" ht="15.75" customHeight="1">
      <c r="B206" s="173">
        <v>44018</v>
      </c>
      <c r="C206" s="166" t="s">
        <v>100</v>
      </c>
      <c r="D206" s="255"/>
      <c r="E206" s="167" t="s">
        <v>144</v>
      </c>
      <c r="F206" s="174" t="s">
        <v>145</v>
      </c>
      <c r="G206" s="175">
        <v>1</v>
      </c>
      <c r="H206" s="175"/>
      <c r="I206" s="175"/>
      <c r="J206" s="175"/>
      <c r="K206" s="175">
        <v>100000</v>
      </c>
      <c r="L206" s="176">
        <f t="shared" ref="L206:O206" si="197">IF($G206&gt;0,$G206*H206,H206)</f>
        <v>0</v>
      </c>
      <c r="M206" s="176">
        <f t="shared" si="197"/>
        <v>0</v>
      </c>
      <c r="N206" s="176">
        <f t="shared" si="197"/>
        <v>0</v>
      </c>
      <c r="O206" s="176">
        <f t="shared" si="197"/>
        <v>100000</v>
      </c>
      <c r="P206" s="177"/>
      <c r="Q206" s="175"/>
    </row>
    <row r="207" spans="2:17" ht="15.75" customHeight="1">
      <c r="B207" s="173">
        <v>44019</v>
      </c>
      <c r="C207" s="166" t="s">
        <v>100</v>
      </c>
      <c r="D207" s="255"/>
      <c r="E207" s="167" t="s">
        <v>146</v>
      </c>
      <c r="F207" s="174" t="s">
        <v>147</v>
      </c>
      <c r="G207" s="175">
        <v>1</v>
      </c>
      <c r="H207" s="175"/>
      <c r="I207" s="175"/>
      <c r="J207" s="175"/>
      <c r="K207" s="175">
        <v>4000000</v>
      </c>
      <c r="L207" s="176">
        <f t="shared" ref="L207:O207" si="198">IF($G207&gt;0,$G207*H207,H207)</f>
        <v>0</v>
      </c>
      <c r="M207" s="176">
        <f t="shared" si="198"/>
        <v>0</v>
      </c>
      <c r="N207" s="176">
        <f t="shared" si="198"/>
        <v>0</v>
      </c>
      <c r="O207" s="176">
        <f t="shared" si="198"/>
        <v>4000000</v>
      </c>
      <c r="P207" s="177"/>
      <c r="Q207" s="175"/>
    </row>
    <row r="208" spans="2:17" ht="15.75" customHeight="1">
      <c r="B208" s="173">
        <v>44019</v>
      </c>
      <c r="C208" s="166" t="s">
        <v>100</v>
      </c>
      <c r="D208" s="255"/>
      <c r="E208" s="167" t="s">
        <v>148</v>
      </c>
      <c r="F208" s="174" t="s">
        <v>149</v>
      </c>
      <c r="G208" s="175">
        <v>18</v>
      </c>
      <c r="H208" s="175">
        <v>14000</v>
      </c>
      <c r="I208" s="175"/>
      <c r="J208" s="175"/>
      <c r="K208" s="175"/>
      <c r="L208" s="176">
        <f t="shared" ref="L208:O208" si="199">IF($G208&gt;0,$G208*H208,H208)</f>
        <v>252000</v>
      </c>
      <c r="M208" s="176">
        <f t="shared" si="199"/>
        <v>0</v>
      </c>
      <c r="N208" s="176">
        <f t="shared" si="199"/>
        <v>0</v>
      </c>
      <c r="O208" s="176">
        <f t="shared" si="199"/>
        <v>0</v>
      </c>
      <c r="P208" s="177"/>
      <c r="Q208" s="175"/>
    </row>
    <row r="209" spans="2:17" ht="15.75" customHeight="1">
      <c r="B209" s="173">
        <v>44019</v>
      </c>
      <c r="C209" s="166" t="s">
        <v>100</v>
      </c>
      <c r="D209" s="255"/>
      <c r="E209" s="167" t="s">
        <v>136</v>
      </c>
      <c r="F209" s="174" t="s">
        <v>137</v>
      </c>
      <c r="G209" s="175">
        <v>2.2837000000000001</v>
      </c>
      <c r="H209" s="175">
        <v>100000</v>
      </c>
      <c r="I209" s="175"/>
      <c r="J209" s="175"/>
      <c r="K209" s="175"/>
      <c r="L209" s="176">
        <f t="shared" ref="L209:O209" si="200">IF($G209&gt;0,$G209*H209,H209)</f>
        <v>228370</v>
      </c>
      <c r="M209" s="176">
        <f t="shared" si="200"/>
        <v>0</v>
      </c>
      <c r="N209" s="176">
        <f t="shared" si="200"/>
        <v>0</v>
      </c>
      <c r="O209" s="176">
        <f t="shared" si="200"/>
        <v>0</v>
      </c>
      <c r="P209" s="177"/>
      <c r="Q209" s="175"/>
    </row>
    <row r="210" spans="2:17" ht="15.75" customHeight="1">
      <c r="B210" s="173">
        <v>44019</v>
      </c>
      <c r="C210" s="166" t="s">
        <v>100</v>
      </c>
      <c r="D210" s="255"/>
      <c r="E210" s="167" t="s">
        <v>139</v>
      </c>
      <c r="F210" s="174" t="s">
        <v>137</v>
      </c>
      <c r="G210" s="175">
        <v>2.2837000000000001</v>
      </c>
      <c r="H210" s="175">
        <v>385000</v>
      </c>
      <c r="I210" s="175"/>
      <c r="J210" s="175"/>
      <c r="K210" s="175"/>
      <c r="L210" s="176">
        <f t="shared" ref="L210:O210" si="201">IF($G210&gt;0,$G210*H210,H210)</f>
        <v>879224.5</v>
      </c>
      <c r="M210" s="176">
        <f t="shared" si="201"/>
        <v>0</v>
      </c>
      <c r="N210" s="176">
        <f t="shared" si="201"/>
        <v>0</v>
      </c>
      <c r="O210" s="176">
        <f t="shared" si="201"/>
        <v>0</v>
      </c>
      <c r="P210" s="177"/>
      <c r="Q210" s="175"/>
    </row>
    <row r="211" spans="2:17" ht="15.75" customHeight="1">
      <c r="B211" s="173">
        <v>44020</v>
      </c>
      <c r="C211" s="166" t="s">
        <v>100</v>
      </c>
      <c r="D211" s="255"/>
      <c r="E211" s="167" t="s">
        <v>140</v>
      </c>
      <c r="F211" s="174" t="s">
        <v>137</v>
      </c>
      <c r="G211" s="175">
        <v>2.2837000000000001</v>
      </c>
      <c r="H211" s="175">
        <v>140000</v>
      </c>
      <c r="I211" s="175"/>
      <c r="J211" s="175"/>
      <c r="K211" s="175"/>
      <c r="L211" s="176">
        <f t="shared" ref="L211:O211" si="202">IF($G211&gt;0,$G211*H211,H211)</f>
        <v>319718</v>
      </c>
      <c r="M211" s="176">
        <f t="shared" si="202"/>
        <v>0</v>
      </c>
      <c r="N211" s="176">
        <f t="shared" si="202"/>
        <v>0</v>
      </c>
      <c r="O211" s="176">
        <f t="shared" si="202"/>
        <v>0</v>
      </c>
      <c r="P211" s="177"/>
      <c r="Q211" s="175"/>
    </row>
    <row r="212" spans="2:17" ht="15.75" customHeight="1">
      <c r="B212" s="173">
        <v>44020</v>
      </c>
      <c r="C212" s="166" t="s">
        <v>100</v>
      </c>
      <c r="D212" s="255"/>
      <c r="E212" s="167" t="s">
        <v>142</v>
      </c>
      <c r="F212" s="174" t="s">
        <v>137</v>
      </c>
      <c r="G212" s="175">
        <v>2.2837000000000001</v>
      </c>
      <c r="H212" s="175">
        <v>310000</v>
      </c>
      <c r="I212" s="175"/>
      <c r="J212" s="175"/>
      <c r="K212" s="175"/>
      <c r="L212" s="176">
        <f t="shared" ref="L212:O212" si="203">IF($G212&gt;0,$G212*H212,H212)</f>
        <v>707947</v>
      </c>
      <c r="M212" s="176">
        <f t="shared" si="203"/>
        <v>0</v>
      </c>
      <c r="N212" s="176">
        <f t="shared" si="203"/>
        <v>0</v>
      </c>
      <c r="O212" s="176">
        <f t="shared" si="203"/>
        <v>0</v>
      </c>
      <c r="P212" s="177"/>
      <c r="Q212" s="175"/>
    </row>
    <row r="213" spans="2:17" ht="15.75" customHeight="1">
      <c r="B213" s="173">
        <v>44022</v>
      </c>
      <c r="C213" s="166" t="s">
        <v>100</v>
      </c>
      <c r="D213" s="255"/>
      <c r="E213" s="167" t="s">
        <v>150</v>
      </c>
      <c r="F213" s="174"/>
      <c r="G213" s="175"/>
      <c r="H213" s="175"/>
      <c r="I213" s="175"/>
      <c r="J213" s="175"/>
      <c r="K213" s="175">
        <v>831000</v>
      </c>
      <c r="L213" s="176">
        <f t="shared" ref="L213:O213" si="204">IF($G213&gt;0,$G213*H213,H213)</f>
        <v>0</v>
      </c>
      <c r="M213" s="176">
        <f t="shared" si="204"/>
        <v>0</v>
      </c>
      <c r="N213" s="176">
        <f t="shared" si="204"/>
        <v>0</v>
      </c>
      <c r="O213" s="176">
        <f t="shared" si="204"/>
        <v>831000</v>
      </c>
      <c r="P213" s="177"/>
      <c r="Q213" s="175"/>
    </row>
    <row r="214" spans="2:17" ht="15.75" customHeight="1">
      <c r="B214" s="173">
        <v>44021</v>
      </c>
      <c r="C214" s="166" t="s">
        <v>100</v>
      </c>
      <c r="D214" s="255"/>
      <c r="E214" s="167" t="s">
        <v>151</v>
      </c>
      <c r="F214" s="174"/>
      <c r="G214" s="175"/>
      <c r="H214" s="175"/>
      <c r="I214" s="175"/>
      <c r="J214" s="175"/>
      <c r="K214" s="175">
        <v>50000</v>
      </c>
      <c r="L214" s="176">
        <f t="shared" ref="L214:O214" si="205">IF($G214&gt;0,$G214*H214,H214)</f>
        <v>0</v>
      </c>
      <c r="M214" s="176">
        <f t="shared" si="205"/>
        <v>0</v>
      </c>
      <c r="N214" s="176">
        <f t="shared" si="205"/>
        <v>0</v>
      </c>
      <c r="O214" s="176">
        <f t="shared" si="205"/>
        <v>50000</v>
      </c>
      <c r="P214" s="177"/>
      <c r="Q214" s="175"/>
    </row>
    <row r="215" spans="2:17" ht="15.75" customHeight="1">
      <c r="B215" s="173">
        <v>44022</v>
      </c>
      <c r="C215" s="166" t="s">
        <v>100</v>
      </c>
      <c r="D215" s="255"/>
      <c r="E215" s="167" t="s">
        <v>151</v>
      </c>
      <c r="F215" s="174"/>
      <c r="G215" s="175"/>
      <c r="H215" s="175"/>
      <c r="I215" s="175"/>
      <c r="J215" s="175"/>
      <c r="K215" s="175">
        <v>50000</v>
      </c>
      <c r="L215" s="176">
        <f t="shared" ref="L215:O215" si="206">IF($G215&gt;0,$G215*H215,H215)</f>
        <v>0</v>
      </c>
      <c r="M215" s="176">
        <f t="shared" si="206"/>
        <v>0</v>
      </c>
      <c r="N215" s="176">
        <f t="shared" si="206"/>
        <v>0</v>
      </c>
      <c r="O215" s="176">
        <f t="shared" si="206"/>
        <v>50000</v>
      </c>
      <c r="P215" s="177"/>
      <c r="Q215" s="175"/>
    </row>
    <row r="216" spans="2:17" ht="15.75" customHeight="1">
      <c r="B216" s="173">
        <v>44024</v>
      </c>
      <c r="C216" s="166" t="s">
        <v>100</v>
      </c>
      <c r="D216" s="255"/>
      <c r="E216" s="167" t="s">
        <v>142</v>
      </c>
      <c r="F216" s="174" t="s">
        <v>137</v>
      </c>
      <c r="G216" s="175">
        <v>2.2837000000000001</v>
      </c>
      <c r="H216" s="175">
        <v>310000</v>
      </c>
      <c r="I216" s="175"/>
      <c r="J216" s="175"/>
      <c r="K216" s="175"/>
      <c r="L216" s="176">
        <f t="shared" ref="L216:O216" si="207">IF($G216&gt;0,$G216*H216,H216)</f>
        <v>707947</v>
      </c>
      <c r="M216" s="176">
        <f t="shared" si="207"/>
        <v>0</v>
      </c>
      <c r="N216" s="176">
        <f t="shared" si="207"/>
        <v>0</v>
      </c>
      <c r="O216" s="176">
        <f t="shared" si="207"/>
        <v>0</v>
      </c>
      <c r="P216" s="177"/>
      <c r="Q216" s="175"/>
    </row>
    <row r="217" spans="2:17" ht="15.75" customHeight="1">
      <c r="B217" s="173">
        <v>44024</v>
      </c>
      <c r="C217" s="166" t="s">
        <v>100</v>
      </c>
      <c r="D217" s="255"/>
      <c r="E217" s="167" t="s">
        <v>140</v>
      </c>
      <c r="F217" s="174" t="s">
        <v>137</v>
      </c>
      <c r="G217" s="175">
        <v>2.2837000000000001</v>
      </c>
      <c r="H217" s="175">
        <v>140000</v>
      </c>
      <c r="I217" s="175"/>
      <c r="J217" s="175"/>
      <c r="K217" s="175"/>
      <c r="L217" s="176">
        <f t="shared" ref="L217:O217" si="208">IF($G217&gt;0,$G217*H217,H217)</f>
        <v>319718</v>
      </c>
      <c r="M217" s="176">
        <f t="shared" si="208"/>
        <v>0</v>
      </c>
      <c r="N217" s="176">
        <f t="shared" si="208"/>
        <v>0</v>
      </c>
      <c r="O217" s="176">
        <f t="shared" si="208"/>
        <v>0</v>
      </c>
      <c r="P217" s="177"/>
      <c r="Q217" s="175"/>
    </row>
    <row r="218" spans="2:17" ht="15.75" customHeight="1">
      <c r="B218" s="173">
        <v>44024</v>
      </c>
      <c r="C218" s="166" t="s">
        <v>100</v>
      </c>
      <c r="D218" s="255"/>
      <c r="E218" s="167" t="s">
        <v>139</v>
      </c>
      <c r="F218" s="174" t="s">
        <v>137</v>
      </c>
      <c r="G218" s="175">
        <v>2.2837000000000001</v>
      </c>
      <c r="H218" s="175">
        <v>385000</v>
      </c>
      <c r="I218" s="175"/>
      <c r="J218" s="175"/>
      <c r="K218" s="175"/>
      <c r="L218" s="176">
        <f t="shared" ref="L218:O218" si="209">IF($G218&gt;0,$G218*H218,H218)</f>
        <v>879224.5</v>
      </c>
      <c r="M218" s="176">
        <f t="shared" si="209"/>
        <v>0</v>
      </c>
      <c r="N218" s="176">
        <f t="shared" si="209"/>
        <v>0</v>
      </c>
      <c r="O218" s="176">
        <f t="shared" si="209"/>
        <v>0</v>
      </c>
      <c r="P218" s="177"/>
      <c r="Q218" s="175"/>
    </row>
    <row r="219" spans="2:17" ht="15.75" customHeight="1">
      <c r="B219" s="173">
        <v>44025</v>
      </c>
      <c r="C219" s="166" t="s">
        <v>100</v>
      </c>
      <c r="D219" s="255"/>
      <c r="E219" s="167" t="s">
        <v>140</v>
      </c>
      <c r="F219" s="174" t="s">
        <v>137</v>
      </c>
      <c r="G219" s="175">
        <v>2.2837000000000001</v>
      </c>
      <c r="H219" s="175">
        <v>140000</v>
      </c>
      <c r="I219" s="175"/>
      <c r="J219" s="175"/>
      <c r="K219" s="175"/>
      <c r="L219" s="176">
        <f t="shared" ref="L219:O219" si="210">IF($G219&gt;0,$G219*H219,H219)</f>
        <v>319718</v>
      </c>
      <c r="M219" s="176">
        <f t="shared" si="210"/>
        <v>0</v>
      </c>
      <c r="N219" s="176">
        <f t="shared" si="210"/>
        <v>0</v>
      </c>
      <c r="O219" s="176">
        <f t="shared" si="210"/>
        <v>0</v>
      </c>
      <c r="P219" s="177"/>
      <c r="Q219" s="175"/>
    </row>
    <row r="220" spans="2:17" ht="15.75" customHeight="1">
      <c r="B220" s="173">
        <v>44025</v>
      </c>
      <c r="C220" s="166" t="s">
        <v>100</v>
      </c>
      <c r="D220" s="255"/>
      <c r="E220" s="167" t="s">
        <v>139</v>
      </c>
      <c r="F220" s="174" t="s">
        <v>137</v>
      </c>
      <c r="G220" s="175">
        <v>2.2837000000000001</v>
      </c>
      <c r="H220" s="175">
        <v>385000</v>
      </c>
      <c r="I220" s="175"/>
      <c r="J220" s="175"/>
      <c r="K220" s="175"/>
      <c r="L220" s="176">
        <f t="shared" ref="L220:O220" si="211">IF($G220&gt;0,$G220*H220,H220)</f>
        <v>879224.5</v>
      </c>
      <c r="M220" s="176">
        <f t="shared" si="211"/>
        <v>0</v>
      </c>
      <c r="N220" s="176">
        <f t="shared" si="211"/>
        <v>0</v>
      </c>
      <c r="O220" s="176">
        <f t="shared" si="211"/>
        <v>0</v>
      </c>
      <c r="P220" s="177"/>
      <c r="Q220" s="175"/>
    </row>
    <row r="221" spans="2:17" ht="15.75" customHeight="1">
      <c r="B221" s="173">
        <v>44026</v>
      </c>
      <c r="C221" s="166" t="s">
        <v>100</v>
      </c>
      <c r="D221" s="255"/>
      <c r="E221" s="167" t="s">
        <v>140</v>
      </c>
      <c r="F221" s="174" t="s">
        <v>137</v>
      </c>
      <c r="G221" s="175">
        <v>2.2837000000000001</v>
      </c>
      <c r="H221" s="175">
        <v>140000</v>
      </c>
      <c r="I221" s="175"/>
      <c r="J221" s="175"/>
      <c r="K221" s="175"/>
      <c r="L221" s="176">
        <f t="shared" ref="L221:O221" si="212">IF($G221&gt;0,$G221*H221,H221)</f>
        <v>319718</v>
      </c>
      <c r="M221" s="176">
        <f t="shared" si="212"/>
        <v>0</v>
      </c>
      <c r="N221" s="176">
        <f t="shared" si="212"/>
        <v>0</v>
      </c>
      <c r="O221" s="176">
        <f t="shared" si="212"/>
        <v>0</v>
      </c>
      <c r="P221" s="177"/>
      <c r="Q221" s="175"/>
    </row>
    <row r="222" spans="2:17" ht="15.75" customHeight="1">
      <c r="B222" s="173">
        <v>44026</v>
      </c>
      <c r="C222" s="166" t="s">
        <v>100</v>
      </c>
      <c r="D222" s="255"/>
      <c r="E222" s="167" t="s">
        <v>139</v>
      </c>
      <c r="F222" s="174" t="s">
        <v>137</v>
      </c>
      <c r="G222" s="175">
        <v>2.2837000000000001</v>
      </c>
      <c r="H222" s="175">
        <v>385000</v>
      </c>
      <c r="I222" s="175"/>
      <c r="J222" s="175"/>
      <c r="K222" s="175"/>
      <c r="L222" s="176">
        <f t="shared" ref="L222:O222" si="213">IF($G222&gt;0,$G222*H222,H222)</f>
        <v>879224.5</v>
      </c>
      <c r="M222" s="176">
        <f t="shared" si="213"/>
        <v>0</v>
      </c>
      <c r="N222" s="176">
        <f t="shared" si="213"/>
        <v>0</v>
      </c>
      <c r="O222" s="176">
        <f t="shared" si="213"/>
        <v>0</v>
      </c>
      <c r="P222" s="177"/>
      <c r="Q222" s="175"/>
    </row>
    <row r="223" spans="2:17" ht="15.75" customHeight="1">
      <c r="B223" s="173">
        <v>44028</v>
      </c>
      <c r="C223" s="166" t="s">
        <v>100</v>
      </c>
      <c r="D223" s="255"/>
      <c r="E223" s="167" t="s">
        <v>140</v>
      </c>
      <c r="F223" s="174" t="s">
        <v>137</v>
      </c>
      <c r="G223" s="175">
        <v>2.2837000000000001</v>
      </c>
      <c r="H223" s="175">
        <v>140000</v>
      </c>
      <c r="I223" s="175"/>
      <c r="J223" s="175"/>
      <c r="K223" s="175"/>
      <c r="L223" s="176">
        <f t="shared" ref="L223:O223" si="214">IF($G223&gt;0,$G223*H223,H223)</f>
        <v>319718</v>
      </c>
      <c r="M223" s="176">
        <f t="shared" si="214"/>
        <v>0</v>
      </c>
      <c r="N223" s="176">
        <f t="shared" si="214"/>
        <v>0</v>
      </c>
      <c r="O223" s="176">
        <f t="shared" si="214"/>
        <v>0</v>
      </c>
      <c r="P223" s="177"/>
      <c r="Q223" s="175"/>
    </row>
    <row r="224" spans="2:17" ht="15.75" customHeight="1">
      <c r="B224" s="173">
        <v>44028</v>
      </c>
      <c r="C224" s="166" t="s">
        <v>100</v>
      </c>
      <c r="D224" s="255"/>
      <c r="E224" s="167" t="s">
        <v>139</v>
      </c>
      <c r="F224" s="174" t="s">
        <v>137</v>
      </c>
      <c r="G224" s="175">
        <v>2.2837000000000001</v>
      </c>
      <c r="H224" s="175">
        <v>385000</v>
      </c>
      <c r="I224" s="175"/>
      <c r="J224" s="175"/>
      <c r="K224" s="175"/>
      <c r="L224" s="176">
        <f t="shared" ref="L224:O224" si="215">IF($G224&gt;0,$G224*H224,H224)</f>
        <v>879224.5</v>
      </c>
      <c r="M224" s="176">
        <f t="shared" si="215"/>
        <v>0</v>
      </c>
      <c r="N224" s="176">
        <f t="shared" si="215"/>
        <v>0</v>
      </c>
      <c r="O224" s="176">
        <f t="shared" si="215"/>
        <v>0</v>
      </c>
      <c r="P224" s="177"/>
      <c r="Q224" s="175"/>
    </row>
    <row r="225" spans="2:17" ht="15.75" customHeight="1">
      <c r="B225" s="173">
        <v>44029</v>
      </c>
      <c r="C225" s="166" t="s">
        <v>100</v>
      </c>
      <c r="D225" s="255"/>
      <c r="E225" s="167" t="s">
        <v>152</v>
      </c>
      <c r="F225" s="174"/>
      <c r="G225" s="175"/>
      <c r="H225" s="175"/>
      <c r="I225" s="175"/>
      <c r="J225" s="175"/>
      <c r="K225" s="175">
        <v>328625</v>
      </c>
      <c r="L225" s="176">
        <f t="shared" ref="L225:O225" si="216">IF($G225&gt;0,$G225*H225,H225)</f>
        <v>0</v>
      </c>
      <c r="M225" s="176">
        <f t="shared" si="216"/>
        <v>0</v>
      </c>
      <c r="N225" s="176">
        <f t="shared" si="216"/>
        <v>0</v>
      </c>
      <c r="O225" s="176">
        <f t="shared" si="216"/>
        <v>328625</v>
      </c>
      <c r="P225" s="177"/>
      <c r="Q225" s="175"/>
    </row>
    <row r="226" spans="2:17" ht="15.75" customHeight="1">
      <c r="B226" s="173">
        <v>44029</v>
      </c>
      <c r="C226" s="166" t="s">
        <v>100</v>
      </c>
      <c r="D226" s="255"/>
      <c r="E226" s="167" t="s">
        <v>139</v>
      </c>
      <c r="F226" s="174" t="s">
        <v>137</v>
      </c>
      <c r="G226" s="175">
        <v>2.2837000000000001</v>
      </c>
      <c r="H226" s="175">
        <v>385000</v>
      </c>
      <c r="I226" s="175"/>
      <c r="J226" s="175"/>
      <c r="K226" s="175"/>
      <c r="L226" s="176">
        <f t="shared" ref="L226:O226" si="217">IF($G226&gt;0,$G226*H226,H226)</f>
        <v>879224.5</v>
      </c>
      <c r="M226" s="176">
        <f t="shared" si="217"/>
        <v>0</v>
      </c>
      <c r="N226" s="176">
        <f t="shared" si="217"/>
        <v>0</v>
      </c>
      <c r="O226" s="176">
        <f t="shared" si="217"/>
        <v>0</v>
      </c>
      <c r="P226" s="177"/>
      <c r="Q226" s="175"/>
    </row>
    <row r="227" spans="2:17" ht="15.75" customHeight="1">
      <c r="B227" s="173">
        <v>44029</v>
      </c>
      <c r="C227" s="166" t="s">
        <v>100</v>
      </c>
      <c r="D227" s="255"/>
      <c r="E227" s="167" t="s">
        <v>142</v>
      </c>
      <c r="F227" s="174" t="s">
        <v>137</v>
      </c>
      <c r="G227" s="175">
        <v>2.2837000000000001</v>
      </c>
      <c r="H227" s="175">
        <v>310000</v>
      </c>
      <c r="I227" s="175"/>
      <c r="J227" s="175"/>
      <c r="K227" s="175"/>
      <c r="L227" s="176">
        <f t="shared" ref="L227:O227" si="218">IF($G227&gt;0,$G227*H227,H227)</f>
        <v>707947</v>
      </c>
      <c r="M227" s="176">
        <f t="shared" si="218"/>
        <v>0</v>
      </c>
      <c r="N227" s="176">
        <f t="shared" si="218"/>
        <v>0</v>
      </c>
      <c r="O227" s="176">
        <f t="shared" si="218"/>
        <v>0</v>
      </c>
      <c r="P227" s="177"/>
      <c r="Q227" s="175"/>
    </row>
    <row r="228" spans="2:17" ht="15.75" customHeight="1">
      <c r="B228" s="173">
        <v>44030</v>
      </c>
      <c r="C228" s="166" t="s">
        <v>100</v>
      </c>
      <c r="D228" s="255"/>
      <c r="E228" s="167" t="s">
        <v>140</v>
      </c>
      <c r="F228" s="174" t="s">
        <v>137</v>
      </c>
      <c r="G228" s="175">
        <v>2.2837000000000001</v>
      </c>
      <c r="H228" s="175">
        <v>140000</v>
      </c>
      <c r="I228" s="175"/>
      <c r="J228" s="175"/>
      <c r="K228" s="175"/>
      <c r="L228" s="176">
        <f t="shared" ref="L228:O228" si="219">IF($G228&gt;0,$G228*H228,H228)</f>
        <v>319718</v>
      </c>
      <c r="M228" s="176">
        <f t="shared" si="219"/>
        <v>0</v>
      </c>
      <c r="N228" s="176">
        <f t="shared" si="219"/>
        <v>0</v>
      </c>
      <c r="O228" s="176">
        <f t="shared" si="219"/>
        <v>0</v>
      </c>
      <c r="P228" s="177"/>
      <c r="Q228" s="175"/>
    </row>
    <row r="229" spans="2:17" ht="15.75" customHeight="1">
      <c r="B229" s="173">
        <v>44031</v>
      </c>
      <c r="C229" s="166" t="s">
        <v>100</v>
      </c>
      <c r="D229" s="255"/>
      <c r="E229" s="167" t="s">
        <v>140</v>
      </c>
      <c r="F229" s="174" t="s">
        <v>137</v>
      </c>
      <c r="G229" s="175">
        <v>2.2837000000000001</v>
      </c>
      <c r="H229" s="175">
        <v>140000</v>
      </c>
      <c r="I229" s="175"/>
      <c r="J229" s="175"/>
      <c r="K229" s="175"/>
      <c r="L229" s="176">
        <f t="shared" ref="L229:O229" si="220">IF($G229&gt;0,$G229*H229,H229)</f>
        <v>319718</v>
      </c>
      <c r="M229" s="176">
        <f t="shared" si="220"/>
        <v>0</v>
      </c>
      <c r="N229" s="176">
        <f t="shared" si="220"/>
        <v>0</v>
      </c>
      <c r="O229" s="176">
        <f t="shared" si="220"/>
        <v>0</v>
      </c>
      <c r="P229" s="177"/>
      <c r="Q229" s="175"/>
    </row>
    <row r="230" spans="2:17" ht="15.75" customHeight="1">
      <c r="B230" s="173">
        <v>44031</v>
      </c>
      <c r="C230" s="166" t="s">
        <v>100</v>
      </c>
      <c r="D230" s="255"/>
      <c r="E230" s="167" t="s">
        <v>139</v>
      </c>
      <c r="F230" s="174" t="s">
        <v>137</v>
      </c>
      <c r="G230" s="175">
        <v>2.2837000000000001</v>
      </c>
      <c r="H230" s="175">
        <v>385000</v>
      </c>
      <c r="I230" s="175"/>
      <c r="J230" s="175"/>
      <c r="K230" s="175"/>
      <c r="L230" s="176">
        <f t="shared" ref="L230:O230" si="221">IF($G230&gt;0,$G230*H230,H230)</f>
        <v>879224.5</v>
      </c>
      <c r="M230" s="176">
        <f t="shared" si="221"/>
        <v>0</v>
      </c>
      <c r="N230" s="176">
        <f t="shared" si="221"/>
        <v>0</v>
      </c>
      <c r="O230" s="176">
        <f t="shared" si="221"/>
        <v>0</v>
      </c>
      <c r="P230" s="177"/>
      <c r="Q230" s="175"/>
    </row>
    <row r="231" spans="2:17" ht="15.75" customHeight="1">
      <c r="B231" s="173">
        <v>44031</v>
      </c>
      <c r="C231" s="166" t="s">
        <v>100</v>
      </c>
      <c r="D231" s="255"/>
      <c r="E231" s="167" t="s">
        <v>153</v>
      </c>
      <c r="F231" s="174"/>
      <c r="G231" s="175"/>
      <c r="H231" s="175"/>
      <c r="I231" s="175"/>
      <c r="J231" s="175"/>
      <c r="K231" s="175">
        <v>80000</v>
      </c>
      <c r="L231" s="176">
        <f t="shared" ref="L231:O231" si="222">IF($G231&gt;0,$G231*H231,H231)</f>
        <v>0</v>
      </c>
      <c r="M231" s="176">
        <f t="shared" si="222"/>
        <v>0</v>
      </c>
      <c r="N231" s="176">
        <f t="shared" si="222"/>
        <v>0</v>
      </c>
      <c r="O231" s="176">
        <f t="shared" si="222"/>
        <v>80000</v>
      </c>
      <c r="P231" s="177"/>
      <c r="Q231" s="175"/>
    </row>
    <row r="232" spans="2:17" ht="15.75" customHeight="1">
      <c r="B232" s="173">
        <v>44032</v>
      </c>
      <c r="C232" s="166" t="s">
        <v>100</v>
      </c>
      <c r="D232" s="255"/>
      <c r="E232" s="167" t="s">
        <v>139</v>
      </c>
      <c r="F232" s="174" t="s">
        <v>137</v>
      </c>
      <c r="G232" s="175">
        <v>2.2837000000000001</v>
      </c>
      <c r="H232" s="175">
        <v>385000</v>
      </c>
      <c r="I232" s="175"/>
      <c r="J232" s="175"/>
      <c r="K232" s="175"/>
      <c r="L232" s="176">
        <f t="shared" ref="L232:O232" si="223">IF($G232&gt;0,$G232*H232,H232)</f>
        <v>879224.5</v>
      </c>
      <c r="M232" s="176">
        <f t="shared" si="223"/>
        <v>0</v>
      </c>
      <c r="N232" s="176">
        <f t="shared" si="223"/>
        <v>0</v>
      </c>
      <c r="O232" s="176">
        <f t="shared" si="223"/>
        <v>0</v>
      </c>
      <c r="P232" s="177"/>
      <c r="Q232" s="175"/>
    </row>
    <row r="233" spans="2:17" ht="15.75" customHeight="1">
      <c r="B233" s="173">
        <v>44032</v>
      </c>
      <c r="C233" s="166" t="s">
        <v>100</v>
      </c>
      <c r="D233" s="255"/>
      <c r="E233" s="167" t="s">
        <v>154</v>
      </c>
      <c r="F233" s="174" t="s">
        <v>155</v>
      </c>
      <c r="G233" s="175">
        <v>5</v>
      </c>
      <c r="H233" s="175">
        <v>20000</v>
      </c>
      <c r="I233" s="175"/>
      <c r="J233" s="175"/>
      <c r="K233" s="175"/>
      <c r="L233" s="176">
        <f t="shared" ref="L233:O233" si="224">IF($G233&gt;0,$G233*H233,H233)</f>
        <v>100000</v>
      </c>
      <c r="M233" s="176">
        <f t="shared" si="224"/>
        <v>0</v>
      </c>
      <c r="N233" s="176">
        <f t="shared" si="224"/>
        <v>0</v>
      </c>
      <c r="O233" s="176">
        <f t="shared" si="224"/>
        <v>0</v>
      </c>
      <c r="P233" s="177"/>
      <c r="Q233" s="175"/>
    </row>
    <row r="234" spans="2:17" ht="15.75" customHeight="1">
      <c r="B234" s="173">
        <v>44033</v>
      </c>
      <c r="C234" s="166" t="s">
        <v>100</v>
      </c>
      <c r="D234" s="255"/>
      <c r="E234" s="167" t="s">
        <v>138</v>
      </c>
      <c r="F234" s="174" t="s">
        <v>120</v>
      </c>
      <c r="G234" s="175">
        <v>100</v>
      </c>
      <c r="H234" s="175">
        <v>20000</v>
      </c>
      <c r="I234" s="175"/>
      <c r="J234" s="175"/>
      <c r="K234" s="175"/>
      <c r="L234" s="176">
        <f t="shared" ref="L234:O234" si="225">IF($G234&gt;0,$G234*H234,H234)</f>
        <v>2000000</v>
      </c>
      <c r="M234" s="176">
        <f t="shared" si="225"/>
        <v>0</v>
      </c>
      <c r="N234" s="176">
        <f t="shared" si="225"/>
        <v>0</v>
      </c>
      <c r="O234" s="176">
        <f t="shared" si="225"/>
        <v>0</v>
      </c>
      <c r="P234" s="177"/>
      <c r="Q234" s="175"/>
    </row>
    <row r="235" spans="2:17" ht="15.75" customHeight="1">
      <c r="B235" s="173">
        <v>44036</v>
      </c>
      <c r="C235" s="166" t="s">
        <v>100</v>
      </c>
      <c r="D235" s="255"/>
      <c r="E235" s="167" t="s">
        <v>134</v>
      </c>
      <c r="F235" s="174" t="s">
        <v>135</v>
      </c>
      <c r="G235" s="175">
        <v>50</v>
      </c>
      <c r="H235" s="175">
        <v>86000</v>
      </c>
      <c r="I235" s="175"/>
      <c r="J235" s="175"/>
      <c r="K235" s="175"/>
      <c r="L235" s="176">
        <f t="shared" ref="L235:O235" si="226">IF($G235&gt;0,$G235*H235,H235)</f>
        <v>4300000</v>
      </c>
      <c r="M235" s="176">
        <f t="shared" si="226"/>
        <v>0</v>
      </c>
      <c r="N235" s="176">
        <f t="shared" si="226"/>
        <v>0</v>
      </c>
      <c r="O235" s="176">
        <f t="shared" si="226"/>
        <v>0</v>
      </c>
      <c r="P235" s="177"/>
      <c r="Q235" s="175"/>
    </row>
    <row r="236" spans="2:17" ht="15.75" customHeight="1">
      <c r="B236" s="173">
        <v>44036</v>
      </c>
      <c r="C236" s="166" t="s">
        <v>100</v>
      </c>
      <c r="D236" s="255"/>
      <c r="E236" s="167" t="s">
        <v>140</v>
      </c>
      <c r="F236" s="174" t="s">
        <v>137</v>
      </c>
      <c r="G236" s="175">
        <v>2.2837000000000001</v>
      </c>
      <c r="H236" s="175">
        <v>140000</v>
      </c>
      <c r="I236" s="175"/>
      <c r="J236" s="175"/>
      <c r="K236" s="175"/>
      <c r="L236" s="176">
        <f t="shared" ref="L236:O236" si="227">IF($G236&gt;0,$G236*H236,H236)</f>
        <v>319718</v>
      </c>
      <c r="M236" s="176">
        <f t="shared" si="227"/>
        <v>0</v>
      </c>
      <c r="N236" s="176">
        <f t="shared" si="227"/>
        <v>0</v>
      </c>
      <c r="O236" s="176">
        <f t="shared" si="227"/>
        <v>0</v>
      </c>
      <c r="P236" s="177"/>
      <c r="Q236" s="175"/>
    </row>
    <row r="237" spans="2:17" ht="15.75" customHeight="1">
      <c r="B237" s="173">
        <v>44036</v>
      </c>
      <c r="C237" s="166" t="s">
        <v>100</v>
      </c>
      <c r="D237" s="255"/>
      <c r="E237" s="167" t="s">
        <v>139</v>
      </c>
      <c r="F237" s="174" t="s">
        <v>137</v>
      </c>
      <c r="G237" s="175">
        <v>2.2837000000000001</v>
      </c>
      <c r="H237" s="175">
        <v>385000</v>
      </c>
      <c r="I237" s="175"/>
      <c r="J237" s="175"/>
      <c r="K237" s="175"/>
      <c r="L237" s="176">
        <f t="shared" ref="L237:O237" si="228">IF($G237&gt;0,$G237*H237,H237)</f>
        <v>879224.5</v>
      </c>
      <c r="M237" s="176">
        <f t="shared" si="228"/>
        <v>0</v>
      </c>
      <c r="N237" s="176">
        <f t="shared" si="228"/>
        <v>0</v>
      </c>
      <c r="O237" s="176">
        <f t="shared" si="228"/>
        <v>0</v>
      </c>
      <c r="P237" s="177"/>
      <c r="Q237" s="175"/>
    </row>
    <row r="238" spans="2:17" ht="15.75" customHeight="1">
      <c r="B238" s="173">
        <v>44037</v>
      </c>
      <c r="C238" s="166" t="s">
        <v>100</v>
      </c>
      <c r="D238" s="255"/>
      <c r="E238" s="167" t="s">
        <v>156</v>
      </c>
      <c r="F238" s="174"/>
      <c r="G238" s="175"/>
      <c r="H238" s="175"/>
      <c r="I238" s="175"/>
      <c r="J238" s="175"/>
      <c r="K238" s="175">
        <v>70000</v>
      </c>
      <c r="L238" s="176">
        <f t="shared" ref="L238:O238" si="229">IF($G238&gt;0,$G238*H238,H238)</f>
        <v>0</v>
      </c>
      <c r="M238" s="176">
        <f t="shared" si="229"/>
        <v>0</v>
      </c>
      <c r="N238" s="176">
        <f t="shared" si="229"/>
        <v>0</v>
      </c>
      <c r="O238" s="176">
        <f t="shared" si="229"/>
        <v>70000</v>
      </c>
      <c r="P238" s="177"/>
      <c r="Q238" s="175"/>
    </row>
    <row r="239" spans="2:17" ht="15.75" customHeight="1">
      <c r="B239" s="173">
        <v>44038</v>
      </c>
      <c r="C239" s="166" t="s">
        <v>100</v>
      </c>
      <c r="D239" s="255"/>
      <c r="E239" s="167" t="s">
        <v>142</v>
      </c>
      <c r="F239" s="174" t="s">
        <v>137</v>
      </c>
      <c r="G239" s="175">
        <v>2.2837000000000001</v>
      </c>
      <c r="H239" s="175">
        <v>310000</v>
      </c>
      <c r="I239" s="175"/>
      <c r="J239" s="175"/>
      <c r="K239" s="175"/>
      <c r="L239" s="176">
        <f t="shared" ref="L239:O239" si="230">IF($G239&gt;0,$G239*H239,H239)</f>
        <v>707947</v>
      </c>
      <c r="M239" s="176">
        <f t="shared" si="230"/>
        <v>0</v>
      </c>
      <c r="N239" s="176">
        <f t="shared" si="230"/>
        <v>0</v>
      </c>
      <c r="O239" s="176">
        <f t="shared" si="230"/>
        <v>0</v>
      </c>
      <c r="P239" s="177"/>
      <c r="Q239" s="175"/>
    </row>
    <row r="240" spans="2:17" ht="15.75" customHeight="1">
      <c r="B240" s="173">
        <v>44039</v>
      </c>
      <c r="C240" s="166" t="s">
        <v>100</v>
      </c>
      <c r="D240" s="255"/>
      <c r="E240" s="167" t="s">
        <v>140</v>
      </c>
      <c r="F240" s="174" t="s">
        <v>137</v>
      </c>
      <c r="G240" s="175">
        <v>2.2837000000000001</v>
      </c>
      <c r="H240" s="175">
        <v>140000</v>
      </c>
      <c r="I240" s="175"/>
      <c r="J240" s="175"/>
      <c r="K240" s="175"/>
      <c r="L240" s="176">
        <f t="shared" ref="L240:O240" si="231">IF($G240&gt;0,$G240*H240,H240)</f>
        <v>319718</v>
      </c>
      <c r="M240" s="176">
        <f t="shared" si="231"/>
        <v>0</v>
      </c>
      <c r="N240" s="176">
        <f t="shared" si="231"/>
        <v>0</v>
      </c>
      <c r="O240" s="176">
        <f t="shared" si="231"/>
        <v>0</v>
      </c>
      <c r="P240" s="177"/>
      <c r="Q240" s="175"/>
    </row>
    <row r="241" spans="2:17" ht="15.75" customHeight="1">
      <c r="B241" s="173">
        <v>44039</v>
      </c>
      <c r="C241" s="166" t="s">
        <v>100</v>
      </c>
      <c r="D241" s="255"/>
      <c r="E241" s="167" t="s">
        <v>139</v>
      </c>
      <c r="F241" s="174" t="s">
        <v>137</v>
      </c>
      <c r="G241" s="175">
        <v>2.2837000000000001</v>
      </c>
      <c r="H241" s="175">
        <v>385000</v>
      </c>
      <c r="I241" s="175"/>
      <c r="J241" s="175"/>
      <c r="K241" s="175"/>
      <c r="L241" s="176">
        <f t="shared" ref="L241:O241" si="232">IF($G241&gt;0,$G241*H241,H241)</f>
        <v>879224.5</v>
      </c>
      <c r="M241" s="176">
        <f t="shared" si="232"/>
        <v>0</v>
      </c>
      <c r="N241" s="176">
        <f t="shared" si="232"/>
        <v>0</v>
      </c>
      <c r="O241" s="176">
        <f t="shared" si="232"/>
        <v>0</v>
      </c>
      <c r="P241" s="177"/>
      <c r="Q241" s="175"/>
    </row>
    <row r="242" spans="2:17" ht="15.75" customHeight="1">
      <c r="B242" s="173">
        <v>44041</v>
      </c>
      <c r="C242" s="166" t="s">
        <v>100</v>
      </c>
      <c r="D242" s="255"/>
      <c r="E242" s="167" t="s">
        <v>140</v>
      </c>
      <c r="F242" s="174" t="s">
        <v>137</v>
      </c>
      <c r="G242" s="175">
        <v>2.2837000000000001</v>
      </c>
      <c r="H242" s="175">
        <v>140000</v>
      </c>
      <c r="I242" s="175"/>
      <c r="J242" s="175"/>
      <c r="K242" s="175"/>
      <c r="L242" s="176">
        <f t="shared" ref="L242:O242" si="233">IF($G242&gt;0,$G242*H242,H242)</f>
        <v>319718</v>
      </c>
      <c r="M242" s="176">
        <f t="shared" si="233"/>
        <v>0</v>
      </c>
      <c r="N242" s="176">
        <f t="shared" si="233"/>
        <v>0</v>
      </c>
      <c r="O242" s="176">
        <f t="shared" si="233"/>
        <v>0</v>
      </c>
      <c r="P242" s="177"/>
      <c r="Q242" s="175"/>
    </row>
    <row r="243" spans="2:17" ht="15.75" customHeight="1">
      <c r="B243" s="173">
        <v>44041</v>
      </c>
      <c r="C243" s="166" t="s">
        <v>100</v>
      </c>
      <c r="D243" s="255"/>
      <c r="E243" s="167" t="s">
        <v>139</v>
      </c>
      <c r="F243" s="174" t="s">
        <v>137</v>
      </c>
      <c r="G243" s="175">
        <v>2.2837000000000001</v>
      </c>
      <c r="H243" s="175">
        <v>385000</v>
      </c>
      <c r="I243" s="175"/>
      <c r="J243" s="175"/>
      <c r="K243" s="175"/>
      <c r="L243" s="176">
        <f t="shared" ref="L243:O243" si="234">IF($G243&gt;0,$G243*H243,H243)</f>
        <v>879224.5</v>
      </c>
      <c r="M243" s="176">
        <f t="shared" si="234"/>
        <v>0</v>
      </c>
      <c r="N243" s="176">
        <f t="shared" si="234"/>
        <v>0</v>
      </c>
      <c r="O243" s="176">
        <f t="shared" si="234"/>
        <v>0</v>
      </c>
      <c r="P243" s="177"/>
      <c r="Q243" s="175"/>
    </row>
    <row r="244" spans="2:17" ht="15.75" customHeight="1">
      <c r="B244" s="173">
        <v>44041</v>
      </c>
      <c r="C244" s="166" t="s">
        <v>100</v>
      </c>
      <c r="D244" s="255"/>
      <c r="E244" s="167" t="s">
        <v>141</v>
      </c>
      <c r="F244" s="174" t="s">
        <v>137</v>
      </c>
      <c r="G244" s="175">
        <v>2.2837000000000001</v>
      </c>
      <c r="H244" s="175">
        <v>345000</v>
      </c>
      <c r="I244" s="175"/>
      <c r="J244" s="175"/>
      <c r="K244" s="175"/>
      <c r="L244" s="176">
        <f t="shared" ref="L244:O244" si="235">IF($G244&gt;0,$G244*H244,H244)</f>
        <v>787876.5</v>
      </c>
      <c r="M244" s="176">
        <f t="shared" si="235"/>
        <v>0</v>
      </c>
      <c r="N244" s="176">
        <f t="shared" si="235"/>
        <v>0</v>
      </c>
      <c r="O244" s="176">
        <f t="shared" si="235"/>
        <v>0</v>
      </c>
      <c r="P244" s="177"/>
      <c r="Q244" s="175"/>
    </row>
    <row r="245" spans="2:17" ht="15.75" customHeight="1">
      <c r="B245" s="173">
        <v>44043</v>
      </c>
      <c r="C245" s="166" t="s">
        <v>100</v>
      </c>
      <c r="D245" s="255"/>
      <c r="E245" s="167" t="s">
        <v>139</v>
      </c>
      <c r="F245" s="174" t="s">
        <v>137</v>
      </c>
      <c r="G245" s="175">
        <v>2.2837000000000001</v>
      </c>
      <c r="H245" s="175">
        <v>385000</v>
      </c>
      <c r="I245" s="175"/>
      <c r="J245" s="175"/>
      <c r="K245" s="175"/>
      <c r="L245" s="176">
        <f t="shared" ref="L245:O245" si="236">IF($G245&gt;0,$G245*H245,H245)</f>
        <v>879224.5</v>
      </c>
      <c r="M245" s="176">
        <f t="shared" si="236"/>
        <v>0</v>
      </c>
      <c r="N245" s="176">
        <f t="shared" si="236"/>
        <v>0</v>
      </c>
      <c r="O245" s="176">
        <f t="shared" si="236"/>
        <v>0</v>
      </c>
      <c r="P245" s="177"/>
      <c r="Q245" s="175"/>
    </row>
    <row r="246" spans="2:17" ht="15.75" customHeight="1">
      <c r="B246" s="173">
        <v>44044</v>
      </c>
      <c r="C246" s="166" t="s">
        <v>100</v>
      </c>
      <c r="D246" s="255"/>
      <c r="E246" s="167" t="s">
        <v>140</v>
      </c>
      <c r="F246" s="174" t="s">
        <v>137</v>
      </c>
      <c r="G246" s="175">
        <v>2.2837000000000001</v>
      </c>
      <c r="H246" s="175">
        <v>140000</v>
      </c>
      <c r="I246" s="175"/>
      <c r="J246" s="175"/>
      <c r="K246" s="175"/>
      <c r="L246" s="176">
        <f t="shared" ref="L246:O246" si="237">IF($G246&gt;0,$G246*H246,H246)</f>
        <v>319718</v>
      </c>
      <c r="M246" s="176">
        <f t="shared" si="237"/>
        <v>0</v>
      </c>
      <c r="N246" s="176">
        <f t="shared" si="237"/>
        <v>0</v>
      </c>
      <c r="O246" s="176">
        <f t="shared" si="237"/>
        <v>0</v>
      </c>
      <c r="P246" s="177"/>
      <c r="Q246" s="175"/>
    </row>
    <row r="247" spans="2:17" ht="15.75" customHeight="1">
      <c r="B247" s="173">
        <v>44044</v>
      </c>
      <c r="C247" s="166" t="s">
        <v>100</v>
      </c>
      <c r="D247" s="255"/>
      <c r="E247" s="167" t="s">
        <v>139</v>
      </c>
      <c r="F247" s="174" t="s">
        <v>137</v>
      </c>
      <c r="G247" s="175">
        <v>2.2837000000000001</v>
      </c>
      <c r="H247" s="175">
        <v>385000</v>
      </c>
      <c r="I247" s="175"/>
      <c r="J247" s="175"/>
      <c r="K247" s="175"/>
      <c r="L247" s="176">
        <f t="shared" ref="L247:O247" si="238">IF($G247&gt;0,$G247*H247,H247)</f>
        <v>879224.5</v>
      </c>
      <c r="M247" s="176">
        <f t="shared" si="238"/>
        <v>0</v>
      </c>
      <c r="N247" s="176">
        <f t="shared" si="238"/>
        <v>0</v>
      </c>
      <c r="O247" s="176">
        <f t="shared" si="238"/>
        <v>0</v>
      </c>
      <c r="P247" s="177"/>
      <c r="Q247" s="175"/>
    </row>
    <row r="248" spans="2:17" ht="15.75" customHeight="1">
      <c r="B248" s="173">
        <v>44045</v>
      </c>
      <c r="C248" s="166" t="s">
        <v>100</v>
      </c>
      <c r="D248" s="255"/>
      <c r="E248" s="167" t="s">
        <v>157</v>
      </c>
      <c r="F248" s="174"/>
      <c r="G248" s="175"/>
      <c r="H248" s="175"/>
      <c r="I248" s="175"/>
      <c r="J248" s="175"/>
      <c r="K248" s="175">
        <v>65000</v>
      </c>
      <c r="L248" s="176">
        <f t="shared" ref="L248:O248" si="239">IF($G248&gt;0,$G248*H248,H248)</f>
        <v>0</v>
      </c>
      <c r="M248" s="176">
        <f t="shared" si="239"/>
        <v>0</v>
      </c>
      <c r="N248" s="176">
        <f t="shared" si="239"/>
        <v>0</v>
      </c>
      <c r="O248" s="176">
        <f t="shared" si="239"/>
        <v>65000</v>
      </c>
      <c r="P248" s="177"/>
      <c r="Q248" s="175"/>
    </row>
    <row r="249" spans="2:17" ht="15.75" customHeight="1">
      <c r="B249" s="173">
        <v>44052</v>
      </c>
      <c r="C249" s="166" t="s">
        <v>100</v>
      </c>
      <c r="D249" s="255"/>
      <c r="E249" s="167" t="s">
        <v>178</v>
      </c>
      <c r="F249" s="174"/>
      <c r="G249" s="175"/>
      <c r="H249" s="175"/>
      <c r="I249" s="175">
        <v>19700000</v>
      </c>
      <c r="J249" s="175"/>
      <c r="K249" s="175"/>
      <c r="L249" s="176">
        <f t="shared" ref="L249:O249" si="240">IF($G249&gt;0,$G249*H249,H249)</f>
        <v>0</v>
      </c>
      <c r="M249" s="176">
        <f t="shared" si="240"/>
        <v>19700000</v>
      </c>
      <c r="N249" s="176">
        <f t="shared" si="240"/>
        <v>0</v>
      </c>
      <c r="O249" s="176">
        <f t="shared" si="240"/>
        <v>0</v>
      </c>
      <c r="P249" s="177"/>
      <c r="Q249" s="175"/>
    </row>
    <row r="250" spans="2:17" ht="15.75" customHeight="1">
      <c r="B250" s="173">
        <v>44056</v>
      </c>
      <c r="C250" s="166" t="s">
        <v>100</v>
      </c>
      <c r="D250" s="255"/>
      <c r="E250" s="167" t="s">
        <v>179</v>
      </c>
      <c r="F250" s="174"/>
      <c r="G250" s="175"/>
      <c r="H250" s="175"/>
      <c r="I250" s="175">
        <v>10000000</v>
      </c>
      <c r="J250" s="175"/>
      <c r="K250" s="175"/>
      <c r="L250" s="176">
        <f t="shared" ref="L250:O250" si="241">IF($G250&gt;0,$G250*H250,H250)</f>
        <v>0</v>
      </c>
      <c r="M250" s="176">
        <f t="shared" si="241"/>
        <v>10000000</v>
      </c>
      <c r="N250" s="176">
        <f t="shared" si="241"/>
        <v>0</v>
      </c>
      <c r="O250" s="176">
        <f t="shared" si="241"/>
        <v>0</v>
      </c>
      <c r="P250" s="177"/>
      <c r="Q250" s="175"/>
    </row>
    <row r="251" spans="2:17" ht="15.75" customHeight="1">
      <c r="B251" s="173">
        <v>44059</v>
      </c>
      <c r="C251" s="166" t="s">
        <v>100</v>
      </c>
      <c r="D251" s="255"/>
      <c r="E251" s="167" t="s">
        <v>180</v>
      </c>
      <c r="F251" s="174"/>
      <c r="G251" s="175"/>
      <c r="H251" s="175"/>
      <c r="I251" s="175">
        <v>20400000</v>
      </c>
      <c r="J251" s="175"/>
      <c r="K251" s="175"/>
      <c r="L251" s="176">
        <f t="shared" ref="L251:O251" si="242">IF($G251&gt;0,$G251*H251,H251)</f>
        <v>0</v>
      </c>
      <c r="M251" s="176">
        <f t="shared" si="242"/>
        <v>20400000</v>
      </c>
      <c r="N251" s="176">
        <f t="shared" si="242"/>
        <v>0</v>
      </c>
      <c r="O251" s="176">
        <f t="shared" si="242"/>
        <v>0</v>
      </c>
      <c r="P251" s="177"/>
      <c r="Q251" s="175"/>
    </row>
    <row r="252" spans="2:17" ht="15.75" customHeight="1">
      <c r="B252" s="173">
        <v>44066</v>
      </c>
      <c r="C252" s="166" t="s">
        <v>100</v>
      </c>
      <c r="D252" s="255"/>
      <c r="E252" s="167" t="s">
        <v>181</v>
      </c>
      <c r="F252" s="174"/>
      <c r="G252" s="175"/>
      <c r="H252" s="175"/>
      <c r="I252" s="175">
        <v>20400000</v>
      </c>
      <c r="J252" s="175"/>
      <c r="K252" s="175"/>
      <c r="L252" s="176">
        <f t="shared" ref="L252:O252" si="243">IF($G252&gt;0,$G252*H252,H252)</f>
        <v>0</v>
      </c>
      <c r="M252" s="176">
        <f t="shared" si="243"/>
        <v>20400000</v>
      </c>
      <c r="N252" s="176">
        <f t="shared" si="243"/>
        <v>0</v>
      </c>
      <c r="O252" s="176">
        <f t="shared" si="243"/>
        <v>0</v>
      </c>
      <c r="P252" s="177"/>
      <c r="Q252" s="175"/>
    </row>
    <row r="253" spans="2:17" ht="15.75" customHeight="1">
      <c r="B253" s="173">
        <v>44073</v>
      </c>
      <c r="C253" s="166" t="s">
        <v>100</v>
      </c>
      <c r="D253" s="255"/>
      <c r="E253" s="167" t="s">
        <v>182</v>
      </c>
      <c r="F253" s="174"/>
      <c r="G253" s="175"/>
      <c r="H253" s="175"/>
      <c r="I253" s="175">
        <v>24820000</v>
      </c>
      <c r="J253" s="175"/>
      <c r="K253" s="175"/>
      <c r="L253" s="176">
        <f t="shared" ref="L253:O253" si="244">IF($G253&gt;0,$G253*H253,H253)</f>
        <v>0</v>
      </c>
      <c r="M253" s="176">
        <f t="shared" si="244"/>
        <v>24820000</v>
      </c>
      <c r="N253" s="176">
        <f t="shared" si="244"/>
        <v>0</v>
      </c>
      <c r="O253" s="176">
        <f t="shared" si="244"/>
        <v>0</v>
      </c>
      <c r="P253" s="177"/>
      <c r="Q253" s="175"/>
    </row>
    <row r="254" spans="2:17" ht="15.75" customHeight="1">
      <c r="B254" s="173">
        <v>44080</v>
      </c>
      <c r="C254" s="166" t="s">
        <v>100</v>
      </c>
      <c r="D254" s="255"/>
      <c r="E254" s="167" t="s">
        <v>183</v>
      </c>
      <c r="F254" s="174"/>
      <c r="G254" s="175"/>
      <c r="H254" s="175"/>
      <c r="I254" s="175">
        <v>11900000</v>
      </c>
      <c r="J254" s="175"/>
      <c r="K254" s="175"/>
      <c r="L254" s="176">
        <f t="shared" ref="L254:O254" si="245">IF($G254&gt;0,$G254*H254,H254)</f>
        <v>0</v>
      </c>
      <c r="M254" s="176">
        <f t="shared" si="245"/>
        <v>11900000</v>
      </c>
      <c r="N254" s="176">
        <f t="shared" si="245"/>
        <v>0</v>
      </c>
      <c r="O254" s="176">
        <f t="shared" si="245"/>
        <v>0</v>
      </c>
      <c r="P254" s="177"/>
      <c r="Q254" s="175"/>
    </row>
    <row r="255" spans="2:17" ht="15.75" customHeight="1">
      <c r="B255" s="173">
        <v>44087</v>
      </c>
      <c r="C255" s="166" t="s">
        <v>100</v>
      </c>
      <c r="D255" s="255"/>
      <c r="E255" s="167" t="s">
        <v>184</v>
      </c>
      <c r="F255" s="174"/>
      <c r="G255" s="175"/>
      <c r="H255" s="175"/>
      <c r="I255" s="175">
        <v>20720000</v>
      </c>
      <c r="J255" s="175"/>
      <c r="K255" s="175"/>
      <c r="L255" s="176">
        <f t="shared" ref="L255:O255" si="246">IF($G255&gt;0,$G255*H255,H255)</f>
        <v>0</v>
      </c>
      <c r="M255" s="176">
        <f t="shared" si="246"/>
        <v>20720000</v>
      </c>
      <c r="N255" s="176">
        <f t="shared" si="246"/>
        <v>0</v>
      </c>
      <c r="O255" s="176">
        <f t="shared" si="246"/>
        <v>0</v>
      </c>
      <c r="P255" s="177"/>
      <c r="Q255" s="175"/>
    </row>
    <row r="256" spans="2:17" ht="15.75" customHeight="1">
      <c r="B256" s="173">
        <v>44094</v>
      </c>
      <c r="C256" s="166" t="s">
        <v>100</v>
      </c>
      <c r="D256" s="255"/>
      <c r="E256" s="167" t="s">
        <v>185</v>
      </c>
      <c r="F256" s="174"/>
      <c r="G256" s="175"/>
      <c r="H256" s="175"/>
      <c r="I256" s="175">
        <v>3600000</v>
      </c>
      <c r="J256" s="175"/>
      <c r="K256" s="175"/>
      <c r="L256" s="176">
        <f t="shared" ref="L256:O256" si="247">IF($G256&gt;0,$G256*H256,H256)</f>
        <v>0</v>
      </c>
      <c r="M256" s="176">
        <f t="shared" si="247"/>
        <v>3600000</v>
      </c>
      <c r="N256" s="176">
        <f t="shared" si="247"/>
        <v>0</v>
      </c>
      <c r="O256" s="176">
        <f t="shared" si="247"/>
        <v>0</v>
      </c>
      <c r="P256" s="177"/>
      <c r="Q256" s="175"/>
    </row>
    <row r="257" spans="2:17" ht="15.75" customHeight="1">
      <c r="B257" s="173">
        <v>44094</v>
      </c>
      <c r="C257" s="166" t="s">
        <v>100</v>
      </c>
      <c r="D257" s="255"/>
      <c r="E257" s="167" t="s">
        <v>186</v>
      </c>
      <c r="F257" s="174"/>
      <c r="G257" s="175"/>
      <c r="H257" s="175"/>
      <c r="I257" s="175">
        <v>10500000</v>
      </c>
      <c r="J257" s="175"/>
      <c r="K257" s="175"/>
      <c r="L257" s="176"/>
      <c r="M257" s="176"/>
      <c r="N257" s="176"/>
      <c r="O257" s="176">
        <f t="shared" ref="O257:O273" si="248">IF($G257&gt;0,$G257*K257,K257)</f>
        <v>0</v>
      </c>
      <c r="P257" s="177"/>
      <c r="Q257" s="175"/>
    </row>
    <row r="258" spans="2:17" ht="15.75" customHeight="1">
      <c r="B258" s="173">
        <v>44101</v>
      </c>
      <c r="C258" s="166" t="s">
        <v>100</v>
      </c>
      <c r="D258" s="255"/>
      <c r="E258" s="167" t="s">
        <v>187</v>
      </c>
      <c r="F258" s="174"/>
      <c r="G258" s="175"/>
      <c r="H258" s="175"/>
      <c r="I258" s="175">
        <v>9100000</v>
      </c>
      <c r="J258" s="175"/>
      <c r="K258" s="175"/>
      <c r="L258" s="176"/>
      <c r="M258" s="176"/>
      <c r="N258" s="176"/>
      <c r="O258" s="176">
        <f t="shared" si="248"/>
        <v>0</v>
      </c>
      <c r="P258" s="177"/>
      <c r="Q258" s="175"/>
    </row>
    <row r="259" spans="2:17" ht="15.75" customHeight="1">
      <c r="B259" s="173">
        <v>44108</v>
      </c>
      <c r="C259" s="166" t="s">
        <v>100</v>
      </c>
      <c r="D259" s="255"/>
      <c r="E259" s="167" t="s">
        <v>188</v>
      </c>
      <c r="F259" s="174"/>
      <c r="G259" s="175"/>
      <c r="H259" s="175"/>
      <c r="I259" s="175">
        <v>18480000</v>
      </c>
      <c r="J259" s="175"/>
      <c r="K259" s="175"/>
      <c r="L259" s="176"/>
      <c r="M259" s="176"/>
      <c r="N259" s="176"/>
      <c r="O259" s="176">
        <f t="shared" si="248"/>
        <v>0</v>
      </c>
      <c r="P259" s="177"/>
      <c r="Q259" s="175"/>
    </row>
    <row r="260" spans="2:17" ht="15.75" customHeight="1">
      <c r="B260" s="173">
        <v>44115</v>
      </c>
      <c r="C260" s="166" t="s">
        <v>100</v>
      </c>
      <c r="D260" s="255"/>
      <c r="E260" s="167" t="s">
        <v>189</v>
      </c>
      <c r="F260" s="174"/>
      <c r="G260" s="175"/>
      <c r="H260" s="175"/>
      <c r="I260" s="175">
        <v>20160000</v>
      </c>
      <c r="J260" s="175"/>
      <c r="K260" s="175"/>
      <c r="L260" s="176"/>
      <c r="M260" s="176"/>
      <c r="N260" s="176"/>
      <c r="O260" s="176">
        <f t="shared" si="248"/>
        <v>0</v>
      </c>
      <c r="P260" s="177"/>
      <c r="Q260" s="175"/>
    </row>
    <row r="261" spans="2:17" ht="15.75" customHeight="1">
      <c r="B261" s="173">
        <v>44122</v>
      </c>
      <c r="C261" s="166" t="s">
        <v>100</v>
      </c>
      <c r="D261" s="255"/>
      <c r="E261" s="167" t="s">
        <v>190</v>
      </c>
      <c r="F261" s="174"/>
      <c r="G261" s="175"/>
      <c r="H261" s="175"/>
      <c r="I261" s="175">
        <v>24780000</v>
      </c>
      <c r="J261" s="175"/>
      <c r="K261" s="175"/>
      <c r="L261" s="176"/>
      <c r="M261" s="176"/>
      <c r="N261" s="176"/>
      <c r="O261" s="176">
        <f t="shared" si="248"/>
        <v>0</v>
      </c>
      <c r="P261" s="177"/>
      <c r="Q261" s="175"/>
    </row>
    <row r="262" spans="2:17" ht="15.75" customHeight="1">
      <c r="B262" s="173"/>
      <c r="C262" s="173"/>
      <c r="D262" s="173"/>
      <c r="E262" s="167"/>
      <c r="F262" s="174"/>
      <c r="G262" s="175"/>
      <c r="H262" s="175"/>
      <c r="I262" s="175"/>
      <c r="J262" s="175"/>
      <c r="K262" s="175"/>
      <c r="L262" s="176"/>
      <c r="M262" s="176"/>
      <c r="N262" s="176"/>
      <c r="O262" s="176">
        <f t="shared" si="248"/>
        <v>0</v>
      </c>
      <c r="P262" s="177"/>
      <c r="Q262" s="175"/>
    </row>
    <row r="263" spans="2:17" ht="15.75" customHeight="1">
      <c r="B263" s="173"/>
      <c r="C263" s="173"/>
      <c r="D263" s="173"/>
      <c r="E263" s="167"/>
      <c r="F263" s="174"/>
      <c r="G263" s="175"/>
      <c r="H263" s="175"/>
      <c r="I263" s="175"/>
      <c r="J263" s="175"/>
      <c r="K263" s="175"/>
      <c r="L263" s="176"/>
      <c r="M263" s="176"/>
      <c r="N263" s="176"/>
      <c r="O263" s="176">
        <f t="shared" si="248"/>
        <v>0</v>
      </c>
      <c r="P263" s="177"/>
      <c r="Q263" s="175"/>
    </row>
    <row r="264" spans="2:17" ht="15.75" customHeight="1">
      <c r="B264" s="173"/>
      <c r="C264" s="173"/>
      <c r="D264" s="173"/>
      <c r="E264" s="167"/>
      <c r="F264" s="174"/>
      <c r="G264" s="175"/>
      <c r="H264" s="175"/>
      <c r="I264" s="175"/>
      <c r="J264" s="175"/>
      <c r="K264" s="175"/>
      <c r="L264" s="176"/>
      <c r="M264" s="176"/>
      <c r="N264" s="176"/>
      <c r="O264" s="176">
        <f t="shared" si="248"/>
        <v>0</v>
      </c>
      <c r="P264" s="177"/>
      <c r="Q264" s="175"/>
    </row>
    <row r="265" spans="2:17" ht="15.75" customHeight="1">
      <c r="B265" s="173"/>
      <c r="C265" s="173"/>
      <c r="D265" s="173"/>
      <c r="E265" s="167"/>
      <c r="F265" s="174"/>
      <c r="G265" s="175"/>
      <c r="H265" s="175"/>
      <c r="I265" s="175"/>
      <c r="J265" s="175"/>
      <c r="K265" s="175"/>
      <c r="L265" s="176"/>
      <c r="M265" s="176"/>
      <c r="N265" s="176"/>
      <c r="O265" s="176">
        <f t="shared" si="248"/>
        <v>0</v>
      </c>
      <c r="P265" s="177"/>
      <c r="Q265" s="175"/>
    </row>
    <row r="266" spans="2:17" ht="15.75" customHeight="1">
      <c r="B266" s="173"/>
      <c r="C266" s="173"/>
      <c r="D266" s="173"/>
      <c r="E266" s="167"/>
      <c r="F266" s="174"/>
      <c r="G266" s="175"/>
      <c r="H266" s="175"/>
      <c r="I266" s="175"/>
      <c r="J266" s="175"/>
      <c r="K266" s="175"/>
      <c r="L266" s="176"/>
      <c r="M266" s="176"/>
      <c r="N266" s="176"/>
      <c r="O266" s="176">
        <f t="shared" si="248"/>
        <v>0</v>
      </c>
      <c r="P266" s="177"/>
      <c r="Q266" s="175"/>
    </row>
    <row r="267" spans="2:17" ht="15.75" customHeight="1">
      <c r="B267" s="173"/>
      <c r="C267" s="173"/>
      <c r="D267" s="173"/>
      <c r="E267" s="167"/>
      <c r="F267" s="174"/>
      <c r="G267" s="175"/>
      <c r="H267" s="175"/>
      <c r="I267" s="175"/>
      <c r="J267" s="175"/>
      <c r="K267" s="175"/>
      <c r="L267" s="176"/>
      <c r="M267" s="176"/>
      <c r="N267" s="176"/>
      <c r="O267" s="176">
        <f t="shared" si="248"/>
        <v>0</v>
      </c>
      <c r="P267" s="177"/>
      <c r="Q267" s="175"/>
    </row>
    <row r="268" spans="2:17" ht="15.75" customHeight="1">
      <c r="B268" s="173"/>
      <c r="C268" s="173"/>
      <c r="D268" s="173"/>
      <c r="E268" s="167"/>
      <c r="F268" s="174"/>
      <c r="G268" s="175"/>
      <c r="H268" s="175"/>
      <c r="I268" s="175"/>
      <c r="J268" s="175"/>
      <c r="K268" s="175"/>
      <c r="L268" s="176"/>
      <c r="M268" s="176"/>
      <c r="N268" s="176"/>
      <c r="O268" s="176">
        <f t="shared" si="248"/>
        <v>0</v>
      </c>
      <c r="P268" s="177"/>
      <c r="Q268" s="175"/>
    </row>
    <row r="269" spans="2:17" ht="15.75" customHeight="1">
      <c r="B269" s="173"/>
      <c r="C269" s="173"/>
      <c r="D269" s="173"/>
      <c r="E269" s="167"/>
      <c r="F269" s="174"/>
      <c r="G269" s="175"/>
      <c r="H269" s="175"/>
      <c r="I269" s="175"/>
      <c r="J269" s="175"/>
      <c r="K269" s="175"/>
      <c r="L269" s="176"/>
      <c r="M269" s="176"/>
      <c r="N269" s="176"/>
      <c r="O269" s="176">
        <f t="shared" si="248"/>
        <v>0</v>
      </c>
      <c r="P269" s="177"/>
      <c r="Q269" s="175"/>
    </row>
    <row r="270" spans="2:17" ht="15.75" customHeight="1">
      <c r="B270" s="173"/>
      <c r="C270" s="173"/>
      <c r="D270" s="173"/>
      <c r="E270" s="167"/>
      <c r="F270" s="174"/>
      <c r="G270" s="175"/>
      <c r="H270" s="175"/>
      <c r="I270" s="175"/>
      <c r="J270" s="175"/>
      <c r="K270" s="175"/>
      <c r="L270" s="176"/>
      <c r="M270" s="176"/>
      <c r="N270" s="176"/>
      <c r="O270" s="176">
        <f t="shared" si="248"/>
        <v>0</v>
      </c>
      <c r="P270" s="177"/>
      <c r="Q270" s="175"/>
    </row>
    <row r="271" spans="2:17" ht="15.75" customHeight="1">
      <c r="B271" s="173"/>
      <c r="C271" s="173"/>
      <c r="D271" s="173"/>
      <c r="E271" s="167"/>
      <c r="F271" s="174"/>
      <c r="G271" s="175"/>
      <c r="H271" s="175"/>
      <c r="I271" s="175"/>
      <c r="J271" s="175"/>
      <c r="K271" s="175"/>
      <c r="L271" s="176"/>
      <c r="M271" s="176"/>
      <c r="N271" s="176"/>
      <c r="O271" s="176">
        <f t="shared" si="248"/>
        <v>0</v>
      </c>
      <c r="P271" s="177"/>
      <c r="Q271" s="175"/>
    </row>
    <row r="272" spans="2:17" ht="15.75" customHeight="1">
      <c r="B272" s="173"/>
      <c r="C272" s="173"/>
      <c r="D272" s="173"/>
      <c r="E272" s="167"/>
      <c r="F272" s="174"/>
      <c r="G272" s="175"/>
      <c r="H272" s="175"/>
      <c r="I272" s="175"/>
      <c r="J272" s="175"/>
      <c r="K272" s="175"/>
      <c r="L272" s="176"/>
      <c r="M272" s="176"/>
      <c r="N272" s="176"/>
      <c r="O272" s="176">
        <f t="shared" si="248"/>
        <v>0</v>
      </c>
      <c r="P272" s="177"/>
      <c r="Q272" s="175"/>
    </row>
    <row r="273" spans="2:17" ht="15.75" customHeight="1">
      <c r="B273" s="173"/>
      <c r="C273" s="173"/>
      <c r="D273" s="173"/>
      <c r="E273" s="167"/>
      <c r="F273" s="174"/>
      <c r="G273" s="175"/>
      <c r="H273" s="175"/>
      <c r="I273" s="175"/>
      <c r="J273" s="175"/>
      <c r="K273" s="175"/>
      <c r="L273" s="176"/>
      <c r="M273" s="176"/>
      <c r="N273" s="176"/>
      <c r="O273" s="176">
        <f t="shared" si="248"/>
        <v>0</v>
      </c>
      <c r="P273" s="177"/>
      <c r="Q273" s="175"/>
    </row>
    <row r="274" spans="2:17" ht="15.75" customHeight="1">
      <c r="B274" s="173"/>
      <c r="C274" s="173"/>
      <c r="D274" s="173"/>
      <c r="E274" s="167"/>
      <c r="F274" s="174"/>
      <c r="G274" s="175"/>
      <c r="H274" s="175"/>
      <c r="I274" s="175"/>
      <c r="J274" s="175"/>
      <c r="K274" s="175"/>
      <c r="L274" s="176"/>
      <c r="M274" s="176"/>
      <c r="N274" s="176"/>
      <c r="O274" s="176"/>
      <c r="P274" s="177"/>
      <c r="Q274" s="175"/>
    </row>
    <row r="275" spans="2:17" ht="15.75" customHeight="1">
      <c r="B275" s="173"/>
      <c r="C275" s="173"/>
      <c r="D275" s="173"/>
      <c r="E275" s="167"/>
      <c r="F275" s="174"/>
      <c r="G275" s="175"/>
      <c r="H275" s="175"/>
      <c r="I275" s="175"/>
      <c r="J275" s="175"/>
      <c r="K275" s="175"/>
      <c r="L275" s="176"/>
      <c r="M275" s="176"/>
      <c r="N275" s="176"/>
      <c r="O275" s="176"/>
      <c r="P275" s="177"/>
      <c r="Q275" s="175"/>
    </row>
    <row r="276" spans="2:17" ht="15.75" customHeight="1">
      <c r="B276" s="173"/>
      <c r="C276" s="173"/>
      <c r="D276" s="173"/>
      <c r="E276" s="167"/>
      <c r="F276" s="174"/>
      <c r="G276" s="175"/>
      <c r="H276" s="175"/>
      <c r="I276" s="175"/>
      <c r="J276" s="175"/>
      <c r="K276" s="175"/>
      <c r="L276" s="176"/>
      <c r="M276" s="176"/>
      <c r="N276" s="176"/>
      <c r="O276" s="176"/>
      <c r="P276" s="177"/>
      <c r="Q276" s="175"/>
    </row>
    <row r="277" spans="2:17" ht="15.75" customHeight="1">
      <c r="B277" s="173"/>
      <c r="C277" s="173"/>
      <c r="D277" s="173"/>
      <c r="E277" s="167"/>
      <c r="F277" s="174"/>
      <c r="G277" s="175"/>
      <c r="H277" s="175"/>
      <c r="I277" s="175"/>
      <c r="J277" s="175"/>
      <c r="K277" s="175"/>
      <c r="L277" s="176"/>
      <c r="M277" s="176"/>
      <c r="N277" s="176"/>
      <c r="O277" s="176"/>
      <c r="P277" s="177"/>
      <c r="Q277" s="175"/>
    </row>
    <row r="278" spans="2:17" ht="15.75" customHeight="1">
      <c r="B278" s="173"/>
      <c r="C278" s="173"/>
      <c r="D278" s="173"/>
      <c r="E278" s="167"/>
      <c r="F278" s="174"/>
      <c r="G278" s="175"/>
      <c r="H278" s="175"/>
      <c r="I278" s="175"/>
      <c r="J278" s="175"/>
      <c r="K278" s="175"/>
      <c r="L278" s="176"/>
      <c r="M278" s="176"/>
      <c r="N278" s="176"/>
      <c r="O278" s="176"/>
      <c r="P278" s="177"/>
      <c r="Q278" s="175"/>
    </row>
    <row r="279" spans="2:17" ht="15.75" customHeight="1">
      <c r="B279" s="173"/>
      <c r="C279" s="173"/>
      <c r="D279" s="173"/>
      <c r="E279" s="167"/>
      <c r="F279" s="174"/>
      <c r="G279" s="175"/>
      <c r="H279" s="175"/>
      <c r="I279" s="175"/>
      <c r="J279" s="175"/>
      <c r="K279" s="175"/>
      <c r="L279" s="176"/>
      <c r="M279" s="176"/>
      <c r="N279" s="176"/>
      <c r="O279" s="176"/>
      <c r="P279" s="177"/>
      <c r="Q279" s="175"/>
    </row>
    <row r="280" spans="2:17" ht="15.75" customHeight="1">
      <c r="B280" s="173"/>
      <c r="C280" s="173"/>
      <c r="D280" s="173"/>
      <c r="E280" s="167"/>
      <c r="F280" s="174"/>
      <c r="G280" s="175"/>
      <c r="H280" s="175"/>
      <c r="I280" s="175"/>
      <c r="J280" s="175"/>
      <c r="K280" s="175"/>
      <c r="L280" s="176"/>
      <c r="M280" s="176"/>
      <c r="N280" s="176"/>
      <c r="O280" s="176"/>
      <c r="P280" s="177"/>
      <c r="Q280" s="175"/>
    </row>
    <row r="281" spans="2:17" ht="15.75" customHeight="1">
      <c r="B281" s="173"/>
      <c r="C281" s="173"/>
      <c r="D281" s="173"/>
      <c r="E281" s="167"/>
      <c r="F281" s="174"/>
      <c r="G281" s="175"/>
      <c r="H281" s="175"/>
      <c r="I281" s="175"/>
      <c r="J281" s="175"/>
      <c r="K281" s="175"/>
      <c r="L281" s="176"/>
      <c r="M281" s="176"/>
      <c r="N281" s="176"/>
      <c r="O281" s="176"/>
      <c r="P281" s="177"/>
      <c r="Q281" s="175"/>
    </row>
    <row r="282" spans="2:17" ht="15.75" customHeight="1">
      <c r="B282" s="173"/>
      <c r="C282" s="173"/>
      <c r="D282" s="173"/>
      <c r="E282" s="167"/>
      <c r="F282" s="174"/>
      <c r="G282" s="175"/>
      <c r="H282" s="175"/>
      <c r="I282" s="175"/>
      <c r="J282" s="175"/>
      <c r="K282" s="175"/>
      <c r="L282" s="176"/>
      <c r="M282" s="176"/>
      <c r="N282" s="176"/>
      <c r="O282" s="176"/>
      <c r="P282" s="177"/>
      <c r="Q282" s="175"/>
    </row>
    <row r="283" spans="2:17" ht="15.75" customHeight="1">
      <c r="B283" s="173"/>
      <c r="C283" s="173"/>
      <c r="D283" s="173"/>
      <c r="E283" s="167"/>
      <c r="F283" s="174"/>
      <c r="G283" s="175"/>
      <c r="H283" s="175"/>
      <c r="I283" s="175"/>
      <c r="J283" s="175"/>
      <c r="K283" s="175"/>
      <c r="L283" s="176"/>
      <c r="M283" s="176"/>
      <c r="N283" s="176"/>
      <c r="O283" s="176"/>
      <c r="P283" s="177"/>
      <c r="Q283" s="175"/>
    </row>
    <row r="284" spans="2:17" ht="15.75" customHeight="1">
      <c r="B284" s="173"/>
      <c r="C284" s="173"/>
      <c r="D284" s="173"/>
      <c r="E284" s="167"/>
      <c r="F284" s="174"/>
      <c r="G284" s="175"/>
      <c r="H284" s="175"/>
      <c r="I284" s="175"/>
      <c r="J284" s="175"/>
      <c r="K284" s="175"/>
      <c r="L284" s="176"/>
      <c r="M284" s="176"/>
      <c r="N284" s="176"/>
      <c r="O284" s="176"/>
      <c r="P284" s="177"/>
      <c r="Q284" s="175"/>
    </row>
    <row r="285" spans="2:17" ht="15.75" customHeight="1">
      <c r="B285" s="173"/>
      <c r="C285" s="173"/>
      <c r="D285" s="173"/>
      <c r="E285" s="167"/>
      <c r="F285" s="174"/>
      <c r="G285" s="175"/>
      <c r="H285" s="175"/>
      <c r="I285" s="175"/>
      <c r="J285" s="175"/>
      <c r="K285" s="175"/>
      <c r="L285" s="176"/>
      <c r="M285" s="176"/>
      <c r="N285" s="176"/>
      <c r="O285" s="176"/>
      <c r="P285" s="177"/>
      <c r="Q285" s="175"/>
    </row>
    <row r="286" spans="2:17" ht="15.75" customHeight="1">
      <c r="B286" s="173"/>
      <c r="C286" s="173"/>
      <c r="D286" s="173"/>
      <c r="E286" s="167"/>
      <c r="F286" s="174"/>
      <c r="G286" s="175"/>
      <c r="H286" s="175"/>
      <c r="I286" s="175"/>
      <c r="J286" s="175"/>
      <c r="K286" s="175"/>
      <c r="L286" s="176"/>
      <c r="M286" s="176"/>
      <c r="N286" s="176"/>
      <c r="O286" s="176"/>
      <c r="P286" s="177"/>
      <c r="Q286" s="175"/>
    </row>
    <row r="287" spans="2:17" ht="15.75" customHeight="1">
      <c r="B287" s="173"/>
      <c r="C287" s="173"/>
      <c r="D287" s="173"/>
      <c r="E287" s="167"/>
      <c r="F287" s="174"/>
      <c r="G287" s="175"/>
      <c r="H287" s="175"/>
      <c r="I287" s="175"/>
      <c r="J287" s="175"/>
      <c r="K287" s="175"/>
      <c r="L287" s="176"/>
      <c r="M287" s="176"/>
      <c r="N287" s="176"/>
      <c r="O287" s="176"/>
      <c r="P287" s="177"/>
      <c r="Q287" s="175"/>
    </row>
    <row r="288" spans="2:17" ht="15.75" customHeight="1">
      <c r="B288" s="173"/>
      <c r="C288" s="173"/>
      <c r="D288" s="173"/>
      <c r="E288" s="167"/>
      <c r="F288" s="174"/>
      <c r="G288" s="175"/>
      <c r="H288" s="175"/>
      <c r="I288" s="175"/>
      <c r="J288" s="175"/>
      <c r="K288" s="175"/>
      <c r="L288" s="176"/>
      <c r="M288" s="176"/>
      <c r="N288" s="176"/>
      <c r="O288" s="176"/>
      <c r="P288" s="177"/>
      <c r="Q288" s="175"/>
    </row>
    <row r="289" spans="2:17" ht="15.75" customHeight="1">
      <c r="B289" s="173"/>
      <c r="C289" s="173"/>
      <c r="D289" s="173"/>
      <c r="E289" s="167"/>
      <c r="F289" s="174"/>
      <c r="G289" s="175"/>
      <c r="H289" s="175"/>
      <c r="I289" s="175"/>
      <c r="J289" s="175"/>
      <c r="K289" s="175"/>
      <c r="L289" s="176"/>
      <c r="M289" s="176"/>
      <c r="N289" s="176"/>
      <c r="O289" s="176"/>
      <c r="P289" s="177"/>
      <c r="Q289" s="175"/>
    </row>
    <row r="290" spans="2:17" ht="15.75" customHeight="1">
      <c r="B290" s="173"/>
      <c r="C290" s="173"/>
      <c r="D290" s="173"/>
      <c r="E290" s="167"/>
      <c r="F290" s="174"/>
      <c r="G290" s="175"/>
      <c r="H290" s="175"/>
      <c r="I290" s="175"/>
      <c r="J290" s="175"/>
      <c r="K290" s="175"/>
      <c r="L290" s="176"/>
      <c r="M290" s="176"/>
      <c r="N290" s="176"/>
      <c r="O290" s="176"/>
      <c r="P290" s="177"/>
      <c r="Q290" s="175"/>
    </row>
    <row r="291" spans="2:17" ht="15.75" customHeight="1">
      <c r="B291" s="173"/>
      <c r="C291" s="173"/>
      <c r="D291" s="173"/>
      <c r="E291" s="167"/>
      <c r="F291" s="174"/>
      <c r="G291" s="175"/>
      <c r="H291" s="175"/>
      <c r="I291" s="175"/>
      <c r="J291" s="175"/>
      <c r="K291" s="175"/>
      <c r="L291" s="176"/>
      <c r="M291" s="176"/>
      <c r="N291" s="176"/>
      <c r="O291" s="176"/>
      <c r="P291" s="177"/>
      <c r="Q291" s="175"/>
    </row>
    <row r="292" spans="2:17" ht="15.75" customHeight="1">
      <c r="B292" s="173"/>
      <c r="C292" s="173"/>
      <c r="D292" s="173"/>
      <c r="E292" s="167"/>
      <c r="F292" s="174"/>
      <c r="G292" s="175"/>
      <c r="H292" s="175"/>
      <c r="I292" s="175"/>
      <c r="J292" s="175"/>
      <c r="K292" s="175"/>
      <c r="L292" s="176"/>
      <c r="M292" s="176"/>
      <c r="N292" s="176"/>
      <c r="O292" s="176"/>
      <c r="P292" s="177"/>
      <c r="Q292" s="175"/>
    </row>
    <row r="293" spans="2:17" ht="15.75" customHeight="1">
      <c r="B293" s="173"/>
      <c r="C293" s="173"/>
      <c r="D293" s="173"/>
      <c r="E293" s="167"/>
      <c r="F293" s="174"/>
      <c r="G293" s="175"/>
      <c r="H293" s="175"/>
      <c r="I293" s="175"/>
      <c r="J293" s="175"/>
      <c r="K293" s="175"/>
      <c r="L293" s="176"/>
      <c r="M293" s="176"/>
      <c r="N293" s="176"/>
      <c r="O293" s="176"/>
      <c r="P293" s="177"/>
      <c r="Q293" s="175"/>
    </row>
    <row r="294" spans="2:17" ht="15.75" customHeight="1">
      <c r="B294" s="173"/>
      <c r="C294" s="173"/>
      <c r="D294" s="173"/>
      <c r="E294" s="167"/>
      <c r="F294" s="174"/>
      <c r="G294" s="175"/>
      <c r="H294" s="175"/>
      <c r="I294" s="175"/>
      <c r="J294" s="175"/>
      <c r="K294" s="175"/>
      <c r="L294" s="176"/>
      <c r="M294" s="176"/>
      <c r="N294" s="176"/>
      <c r="O294" s="176"/>
      <c r="P294" s="177"/>
      <c r="Q294" s="175"/>
    </row>
    <row r="295" spans="2:17" ht="15.75" customHeight="1">
      <c r="B295" s="173"/>
      <c r="C295" s="173"/>
      <c r="D295" s="173"/>
      <c r="E295" s="167"/>
      <c r="F295" s="174"/>
      <c r="G295" s="175"/>
      <c r="H295" s="175"/>
      <c r="I295" s="175"/>
      <c r="J295" s="175"/>
      <c r="K295" s="175"/>
      <c r="L295" s="176"/>
      <c r="M295" s="176"/>
      <c r="N295" s="176"/>
      <c r="O295" s="176"/>
      <c r="P295" s="177"/>
      <c r="Q295" s="175"/>
    </row>
    <row r="296" spans="2:17" ht="15.75" customHeight="1">
      <c r="B296" s="173"/>
      <c r="C296" s="173"/>
      <c r="D296" s="173"/>
      <c r="E296" s="167"/>
      <c r="F296" s="174"/>
      <c r="G296" s="175"/>
      <c r="H296" s="175"/>
      <c r="I296" s="175"/>
      <c r="J296" s="175"/>
      <c r="K296" s="175"/>
      <c r="L296" s="176"/>
      <c r="M296" s="176"/>
      <c r="N296" s="176"/>
      <c r="O296" s="176"/>
      <c r="P296" s="177"/>
      <c r="Q296" s="175"/>
    </row>
    <row r="297" spans="2:17" ht="15.75" customHeight="1">
      <c r="B297" s="173"/>
      <c r="C297" s="173"/>
      <c r="D297" s="173"/>
      <c r="E297" s="167"/>
      <c r="F297" s="174"/>
      <c r="G297" s="175"/>
      <c r="H297" s="175"/>
      <c r="I297" s="175"/>
      <c r="J297" s="175"/>
      <c r="K297" s="175"/>
      <c r="L297" s="176"/>
      <c r="M297" s="176"/>
      <c r="N297" s="176"/>
      <c r="O297" s="176"/>
      <c r="P297" s="177"/>
      <c r="Q297" s="175"/>
    </row>
    <row r="298" spans="2:17" ht="15.75" customHeight="1">
      <c r="B298" s="173"/>
      <c r="C298" s="173"/>
      <c r="D298" s="173"/>
      <c r="E298" s="167"/>
      <c r="F298" s="174"/>
      <c r="G298" s="175"/>
      <c r="H298" s="175"/>
      <c r="I298" s="175"/>
      <c r="J298" s="175"/>
      <c r="K298" s="175"/>
      <c r="L298" s="176"/>
      <c r="M298" s="176"/>
      <c r="N298" s="176"/>
      <c r="O298" s="176"/>
      <c r="P298" s="177"/>
      <c r="Q298" s="175"/>
    </row>
    <row r="299" spans="2:17" ht="15.75" customHeight="1">
      <c r="B299" s="173"/>
      <c r="C299" s="173"/>
      <c r="D299" s="173"/>
      <c r="E299" s="167"/>
      <c r="F299" s="174"/>
      <c r="G299" s="175"/>
      <c r="H299" s="175"/>
      <c r="I299" s="175"/>
      <c r="J299" s="175"/>
      <c r="K299" s="175"/>
      <c r="L299" s="176"/>
      <c r="M299" s="176"/>
      <c r="N299" s="176"/>
      <c r="O299" s="176"/>
      <c r="P299" s="177"/>
      <c r="Q299" s="175"/>
    </row>
    <row r="300" spans="2:17" ht="15.75" customHeight="1">
      <c r="B300" s="173"/>
      <c r="C300" s="173"/>
      <c r="D300" s="173"/>
      <c r="E300" s="167"/>
      <c r="F300" s="174"/>
      <c r="G300" s="175"/>
      <c r="H300" s="175"/>
      <c r="I300" s="175"/>
      <c r="J300" s="175"/>
      <c r="K300" s="175"/>
      <c r="L300" s="176"/>
      <c r="M300" s="176"/>
      <c r="N300" s="176"/>
      <c r="O300" s="176"/>
      <c r="P300" s="177"/>
      <c r="Q300" s="175"/>
    </row>
    <row r="301" spans="2:17" ht="15.75" customHeight="1">
      <c r="B301" s="173"/>
      <c r="C301" s="173"/>
      <c r="D301" s="173"/>
      <c r="E301" s="167"/>
      <c r="F301" s="174"/>
      <c r="G301" s="175"/>
      <c r="H301" s="175"/>
      <c r="I301" s="175"/>
      <c r="J301" s="175"/>
      <c r="K301" s="175"/>
      <c r="L301" s="176"/>
      <c r="M301" s="176"/>
      <c r="N301" s="176"/>
      <c r="O301" s="176"/>
      <c r="P301" s="177"/>
      <c r="Q301" s="175"/>
    </row>
    <row r="302" spans="2:17" ht="15.75" customHeight="1">
      <c r="B302" s="173"/>
      <c r="C302" s="173"/>
      <c r="D302" s="173"/>
      <c r="E302" s="167"/>
      <c r="F302" s="174"/>
      <c r="G302" s="175"/>
      <c r="H302" s="175"/>
      <c r="I302" s="175"/>
      <c r="J302" s="175"/>
      <c r="K302" s="175"/>
      <c r="L302" s="176"/>
      <c r="M302" s="176"/>
      <c r="N302" s="176"/>
      <c r="O302" s="176"/>
      <c r="P302" s="177"/>
      <c r="Q302" s="175"/>
    </row>
    <row r="303" spans="2:17" ht="15.75" customHeight="1">
      <c r="B303" s="173"/>
      <c r="C303" s="173"/>
      <c r="D303" s="173"/>
      <c r="E303" s="167"/>
      <c r="F303" s="174"/>
      <c r="G303" s="175"/>
      <c r="H303" s="175"/>
      <c r="I303" s="175"/>
      <c r="J303" s="175"/>
      <c r="K303" s="175"/>
      <c r="L303" s="176"/>
      <c r="M303" s="176"/>
      <c r="N303" s="176"/>
      <c r="O303" s="176"/>
      <c r="P303" s="177"/>
      <c r="Q303" s="175"/>
    </row>
    <row r="304" spans="2:17" ht="15.75" customHeight="1">
      <c r="B304" s="173"/>
      <c r="C304" s="173"/>
      <c r="D304" s="173"/>
      <c r="E304" s="167"/>
      <c r="F304" s="174"/>
      <c r="G304" s="175"/>
      <c r="H304" s="175"/>
      <c r="I304" s="175"/>
      <c r="J304" s="175"/>
      <c r="K304" s="175"/>
      <c r="L304" s="176"/>
      <c r="M304" s="176"/>
      <c r="N304" s="176"/>
      <c r="O304" s="176"/>
      <c r="P304" s="177"/>
      <c r="Q304" s="175"/>
    </row>
    <row r="305" spans="2:17" ht="15.75" customHeight="1">
      <c r="B305" s="173"/>
      <c r="C305" s="173"/>
      <c r="D305" s="173"/>
      <c r="E305" s="167"/>
      <c r="F305" s="174"/>
      <c r="G305" s="175"/>
      <c r="H305" s="175"/>
      <c r="I305" s="175"/>
      <c r="J305" s="175"/>
      <c r="K305" s="175"/>
      <c r="L305" s="176"/>
      <c r="M305" s="176"/>
      <c r="N305" s="176"/>
      <c r="O305" s="176"/>
      <c r="P305" s="177"/>
      <c r="Q305" s="175"/>
    </row>
    <row r="306" spans="2:17" ht="15.75" customHeight="1">
      <c r="B306" s="173"/>
      <c r="C306" s="173"/>
      <c r="D306" s="173"/>
      <c r="E306" s="167"/>
      <c r="F306" s="174"/>
      <c r="G306" s="175"/>
      <c r="H306" s="175"/>
      <c r="I306" s="175"/>
      <c r="J306" s="175"/>
      <c r="K306" s="175"/>
      <c r="L306" s="176"/>
      <c r="M306" s="176"/>
      <c r="N306" s="176"/>
      <c r="O306" s="176"/>
      <c r="P306" s="177"/>
      <c r="Q306" s="175"/>
    </row>
    <row r="307" spans="2:17" ht="15.75" customHeight="1">
      <c r="B307" s="173"/>
      <c r="C307" s="173"/>
      <c r="D307" s="173"/>
      <c r="E307" s="167"/>
      <c r="F307" s="174"/>
      <c r="G307" s="175"/>
      <c r="H307" s="175"/>
      <c r="I307" s="175"/>
      <c r="J307" s="175"/>
      <c r="K307" s="175"/>
      <c r="L307" s="176"/>
      <c r="M307" s="176"/>
      <c r="N307" s="176"/>
      <c r="O307" s="176"/>
      <c r="P307" s="177"/>
      <c r="Q307" s="175"/>
    </row>
    <row r="308" spans="2:17" ht="15.75" customHeight="1">
      <c r="B308" s="173"/>
      <c r="C308" s="173"/>
      <c r="D308" s="173"/>
      <c r="E308" s="167"/>
      <c r="F308" s="174"/>
      <c r="G308" s="175"/>
      <c r="H308" s="175"/>
      <c r="I308" s="175"/>
      <c r="J308" s="175"/>
      <c r="K308" s="175"/>
      <c r="L308" s="176"/>
      <c r="M308" s="176"/>
      <c r="N308" s="176"/>
      <c r="O308" s="176"/>
      <c r="P308" s="177"/>
      <c r="Q308" s="175"/>
    </row>
    <row r="309" spans="2:17" ht="15.75" customHeight="1">
      <c r="B309" s="173"/>
      <c r="C309" s="173"/>
      <c r="D309" s="173"/>
      <c r="E309" s="167"/>
      <c r="F309" s="174"/>
      <c r="G309" s="175"/>
      <c r="H309" s="175"/>
      <c r="I309" s="175"/>
      <c r="J309" s="175"/>
      <c r="K309" s="175"/>
      <c r="L309" s="176"/>
      <c r="M309" s="176"/>
      <c r="N309" s="176"/>
      <c r="O309" s="176"/>
      <c r="P309" s="177"/>
      <c r="Q309" s="175"/>
    </row>
    <row r="310" spans="2:17" ht="15.75" customHeight="1">
      <c r="B310" s="173"/>
      <c r="C310" s="173"/>
      <c r="D310" s="173"/>
      <c r="E310" s="167"/>
      <c r="F310" s="174"/>
      <c r="G310" s="175"/>
      <c r="H310" s="175"/>
      <c r="I310" s="175"/>
      <c r="J310" s="175"/>
      <c r="K310" s="175"/>
      <c r="L310" s="176"/>
      <c r="M310" s="176"/>
      <c r="N310" s="176"/>
      <c r="O310" s="176"/>
      <c r="P310" s="177"/>
      <c r="Q310" s="175"/>
    </row>
    <row r="311" spans="2:17" ht="15.75" customHeight="1">
      <c r="B311" s="173"/>
      <c r="C311" s="173"/>
      <c r="D311" s="173"/>
      <c r="E311" s="167"/>
      <c r="F311" s="174"/>
      <c r="G311" s="175"/>
      <c r="H311" s="175"/>
      <c r="I311" s="175"/>
      <c r="J311" s="175"/>
      <c r="K311" s="175"/>
      <c r="L311" s="176"/>
      <c r="M311" s="176"/>
      <c r="N311" s="176"/>
      <c r="O311" s="176"/>
      <c r="P311" s="177"/>
      <c r="Q311" s="175"/>
    </row>
    <row r="312" spans="2:17" ht="15.75" customHeight="1">
      <c r="B312" s="173"/>
      <c r="C312" s="173"/>
      <c r="D312" s="173"/>
      <c r="E312" s="167"/>
      <c r="F312" s="174"/>
      <c r="G312" s="175"/>
      <c r="H312" s="175"/>
      <c r="I312" s="175"/>
      <c r="J312" s="175"/>
      <c r="K312" s="175"/>
      <c r="L312" s="176"/>
      <c r="M312" s="176"/>
      <c r="N312" s="176"/>
      <c r="O312" s="176"/>
      <c r="P312" s="177"/>
      <c r="Q312" s="175"/>
    </row>
    <row r="313" spans="2:17" ht="15.75" customHeight="1">
      <c r="B313" s="173"/>
      <c r="C313" s="173"/>
      <c r="D313" s="173"/>
      <c r="E313" s="167"/>
      <c r="F313" s="174"/>
      <c r="G313" s="175"/>
      <c r="H313" s="175"/>
      <c r="I313" s="175"/>
      <c r="J313" s="175"/>
      <c r="K313" s="175"/>
      <c r="L313" s="176"/>
      <c r="M313" s="176"/>
      <c r="N313" s="176"/>
      <c r="O313" s="176"/>
      <c r="P313" s="177"/>
      <c r="Q313" s="175"/>
    </row>
    <row r="314" spans="2:17" ht="15.75" customHeight="1">
      <c r="B314" s="173"/>
      <c r="C314" s="173"/>
      <c r="D314" s="173"/>
      <c r="E314" s="167"/>
      <c r="F314" s="174"/>
      <c r="G314" s="175"/>
      <c r="H314" s="175"/>
      <c r="I314" s="175"/>
      <c r="J314" s="175"/>
      <c r="K314" s="175"/>
      <c r="L314" s="176"/>
      <c r="M314" s="176"/>
      <c r="N314" s="176"/>
      <c r="O314" s="176"/>
      <c r="P314" s="177"/>
      <c r="Q314" s="175"/>
    </row>
    <row r="315" spans="2:17" ht="15.75" customHeight="1">
      <c r="B315" s="173"/>
      <c r="C315" s="173"/>
      <c r="D315" s="173"/>
      <c r="E315" s="167"/>
      <c r="F315" s="174"/>
      <c r="G315" s="175"/>
      <c r="H315" s="175"/>
      <c r="I315" s="175"/>
      <c r="J315" s="175"/>
      <c r="K315" s="175"/>
      <c r="L315" s="176"/>
      <c r="M315" s="176"/>
      <c r="N315" s="176"/>
      <c r="O315" s="176"/>
      <c r="P315" s="177"/>
      <c r="Q315" s="175"/>
    </row>
    <row r="316" spans="2:17" ht="15.75" customHeight="1">
      <c r="B316" s="173"/>
      <c r="C316" s="173"/>
      <c r="D316" s="173"/>
      <c r="E316" s="167"/>
      <c r="F316" s="174"/>
      <c r="G316" s="175"/>
      <c r="H316" s="175"/>
      <c r="I316" s="175"/>
      <c r="J316" s="175"/>
      <c r="K316" s="175"/>
      <c r="L316" s="176"/>
      <c r="M316" s="176"/>
      <c r="N316" s="176"/>
      <c r="O316" s="176"/>
      <c r="P316" s="177"/>
      <c r="Q316" s="175"/>
    </row>
    <row r="317" spans="2:17" ht="15.75" customHeight="1">
      <c r="B317" s="173"/>
      <c r="C317" s="173"/>
      <c r="D317" s="173"/>
      <c r="E317" s="167"/>
      <c r="F317" s="174"/>
      <c r="G317" s="175"/>
      <c r="H317" s="175"/>
      <c r="I317" s="175"/>
      <c r="J317" s="175"/>
      <c r="K317" s="175"/>
      <c r="L317" s="176"/>
      <c r="M317" s="176"/>
      <c r="N317" s="176"/>
      <c r="O317" s="176"/>
      <c r="P317" s="177"/>
      <c r="Q317" s="175"/>
    </row>
    <row r="318" spans="2:17" ht="15.75" customHeight="1">
      <c r="B318" s="173"/>
      <c r="C318" s="173"/>
      <c r="D318" s="173"/>
      <c r="E318" s="167"/>
      <c r="F318" s="174"/>
      <c r="G318" s="175"/>
      <c r="H318" s="175"/>
      <c r="I318" s="175"/>
      <c r="J318" s="175"/>
      <c r="K318" s="175"/>
      <c r="L318" s="176"/>
      <c r="M318" s="176"/>
      <c r="N318" s="176"/>
      <c r="O318" s="176"/>
      <c r="P318" s="177"/>
      <c r="Q318" s="175"/>
    </row>
    <row r="319" spans="2:17" ht="15.75" customHeight="1">
      <c r="B319" s="173"/>
      <c r="C319" s="173"/>
      <c r="D319" s="173"/>
      <c r="E319" s="167"/>
      <c r="F319" s="174"/>
      <c r="G319" s="175"/>
      <c r="H319" s="175"/>
      <c r="I319" s="175"/>
      <c r="J319" s="175"/>
      <c r="K319" s="175"/>
      <c r="L319" s="176"/>
      <c r="M319" s="176"/>
      <c r="N319" s="176"/>
      <c r="O319" s="176"/>
      <c r="P319" s="177"/>
      <c r="Q319" s="175"/>
    </row>
    <row r="320" spans="2:17" ht="15.75" customHeight="1">
      <c r="B320" s="173"/>
      <c r="C320" s="173"/>
      <c r="D320" s="173"/>
      <c r="E320" s="167"/>
      <c r="F320" s="174"/>
      <c r="G320" s="175"/>
      <c r="H320" s="175"/>
      <c r="I320" s="175"/>
      <c r="J320" s="175"/>
      <c r="K320" s="175"/>
      <c r="L320" s="176"/>
      <c r="M320" s="176"/>
      <c r="N320" s="176"/>
      <c r="O320" s="176"/>
      <c r="P320" s="177"/>
      <c r="Q320" s="175"/>
    </row>
    <row r="321" spans="2:17" ht="15.75" customHeight="1">
      <c r="B321" s="173"/>
      <c r="C321" s="173"/>
      <c r="D321" s="173"/>
      <c r="E321" s="167"/>
      <c r="F321" s="174"/>
      <c r="G321" s="175"/>
      <c r="H321" s="175"/>
      <c r="I321" s="175"/>
      <c r="J321" s="175"/>
      <c r="K321" s="175"/>
      <c r="L321" s="176"/>
      <c r="M321" s="176"/>
      <c r="N321" s="176"/>
      <c r="O321" s="176"/>
      <c r="P321" s="177"/>
      <c r="Q321" s="175"/>
    </row>
    <row r="322" spans="2:17" ht="15.75" customHeight="1">
      <c r="B322" s="173"/>
      <c r="C322" s="173"/>
      <c r="D322" s="173"/>
      <c r="E322" s="167"/>
      <c r="F322" s="174"/>
      <c r="G322" s="175"/>
      <c r="H322" s="175"/>
      <c r="I322" s="175"/>
      <c r="J322" s="175"/>
      <c r="K322" s="175"/>
      <c r="L322" s="176"/>
      <c r="M322" s="176"/>
      <c r="N322" s="176"/>
      <c r="O322" s="176"/>
      <c r="P322" s="177"/>
      <c r="Q322" s="175"/>
    </row>
    <row r="323" spans="2:17" ht="15.75" customHeight="1">
      <c r="B323" s="173"/>
      <c r="C323" s="173"/>
      <c r="D323" s="173"/>
      <c r="E323" s="167"/>
      <c r="F323" s="174"/>
      <c r="G323" s="175"/>
      <c r="H323" s="175"/>
      <c r="I323" s="175"/>
      <c r="J323" s="175"/>
      <c r="K323" s="175"/>
      <c r="L323" s="176"/>
      <c r="M323" s="176"/>
      <c r="N323" s="176"/>
      <c r="O323" s="176"/>
      <c r="P323" s="177"/>
      <c r="Q323" s="175"/>
    </row>
    <row r="324" spans="2:17" ht="15.75" customHeight="1">
      <c r="B324" s="173"/>
      <c r="C324" s="173"/>
      <c r="D324" s="173"/>
      <c r="E324" s="167"/>
      <c r="F324" s="174"/>
      <c r="G324" s="175"/>
      <c r="H324" s="175"/>
      <c r="I324" s="175"/>
      <c r="J324" s="175"/>
      <c r="K324" s="175"/>
      <c r="L324" s="176"/>
      <c r="M324" s="176"/>
      <c r="N324" s="176"/>
      <c r="O324" s="176"/>
      <c r="P324" s="177"/>
      <c r="Q324" s="175"/>
    </row>
    <row r="325" spans="2:17" ht="15.75" customHeight="1">
      <c r="B325" s="173"/>
      <c r="C325" s="173"/>
      <c r="D325" s="173"/>
      <c r="E325" s="167"/>
      <c r="F325" s="174"/>
      <c r="G325" s="175"/>
      <c r="H325" s="175"/>
      <c r="I325" s="175"/>
      <c r="J325" s="175"/>
      <c r="K325" s="175"/>
      <c r="L325" s="176"/>
      <c r="M325" s="176"/>
      <c r="N325" s="176"/>
      <c r="O325" s="176"/>
      <c r="P325" s="177"/>
      <c r="Q325" s="175"/>
    </row>
    <row r="326" spans="2:17" ht="15.75" customHeight="1">
      <c r="B326" s="173"/>
      <c r="C326" s="173"/>
      <c r="D326" s="173"/>
      <c r="E326" s="167"/>
      <c r="F326" s="174"/>
      <c r="G326" s="175"/>
      <c r="H326" s="175"/>
      <c r="I326" s="175"/>
      <c r="J326" s="175"/>
      <c r="K326" s="175"/>
      <c r="L326" s="176"/>
      <c r="M326" s="176"/>
      <c r="N326" s="176"/>
      <c r="O326" s="176"/>
      <c r="P326" s="177"/>
      <c r="Q326" s="175"/>
    </row>
    <row r="327" spans="2:17" ht="15.75" customHeight="1">
      <c r="B327" s="173"/>
      <c r="C327" s="173"/>
      <c r="D327" s="173"/>
      <c r="E327" s="167"/>
      <c r="F327" s="174"/>
      <c r="G327" s="175"/>
      <c r="H327" s="175"/>
      <c r="I327" s="175"/>
      <c r="J327" s="175"/>
      <c r="K327" s="175"/>
      <c r="L327" s="176"/>
      <c r="M327" s="176"/>
      <c r="N327" s="176"/>
      <c r="O327" s="176"/>
      <c r="P327" s="177"/>
      <c r="Q327" s="175"/>
    </row>
    <row r="328" spans="2:17" ht="15.75" customHeight="1">
      <c r="B328" s="173"/>
      <c r="C328" s="173"/>
      <c r="D328" s="173"/>
      <c r="E328" s="167"/>
      <c r="F328" s="174"/>
      <c r="G328" s="175"/>
      <c r="H328" s="175"/>
      <c r="I328" s="175"/>
      <c r="J328" s="175"/>
      <c r="K328" s="175"/>
      <c r="L328" s="176"/>
      <c r="M328" s="176"/>
      <c r="N328" s="176"/>
      <c r="O328" s="176"/>
      <c r="P328" s="177"/>
      <c r="Q328" s="175"/>
    </row>
    <row r="329" spans="2:17" ht="15.75" customHeight="1">
      <c r="B329" s="173"/>
      <c r="C329" s="173"/>
      <c r="D329" s="173"/>
      <c r="E329" s="167"/>
      <c r="F329" s="174"/>
      <c r="G329" s="175"/>
      <c r="H329" s="175"/>
      <c r="I329" s="175"/>
      <c r="J329" s="175"/>
      <c r="K329" s="175"/>
      <c r="L329" s="176"/>
      <c r="M329" s="176"/>
      <c r="N329" s="176"/>
      <c r="O329" s="176"/>
      <c r="P329" s="177"/>
      <c r="Q329" s="175"/>
    </row>
    <row r="330" spans="2:17" ht="15.75" customHeight="1">
      <c r="B330" s="173"/>
      <c r="C330" s="173"/>
      <c r="D330" s="173"/>
      <c r="E330" s="167"/>
      <c r="F330" s="174"/>
      <c r="G330" s="175"/>
      <c r="H330" s="175"/>
      <c r="I330" s="175"/>
      <c r="J330" s="175"/>
      <c r="K330" s="175"/>
      <c r="L330" s="176"/>
      <c r="M330" s="176"/>
      <c r="N330" s="176"/>
      <c r="O330" s="176"/>
      <c r="P330" s="177"/>
      <c r="Q330" s="175"/>
    </row>
    <row r="331" spans="2:17" ht="15.75" customHeight="1">
      <c r="B331" s="173"/>
      <c r="C331" s="173"/>
      <c r="D331" s="173"/>
      <c r="E331" s="167"/>
      <c r="F331" s="174"/>
      <c r="G331" s="175"/>
      <c r="H331" s="175"/>
      <c r="I331" s="175"/>
      <c r="J331" s="175"/>
      <c r="K331" s="175"/>
      <c r="L331" s="176"/>
      <c r="M331" s="176"/>
      <c r="N331" s="176"/>
      <c r="O331" s="176"/>
      <c r="P331" s="177"/>
      <c r="Q331" s="175"/>
    </row>
    <row r="332" spans="2:17" ht="15.75" customHeight="1">
      <c r="B332" s="173"/>
      <c r="C332" s="173"/>
      <c r="D332" s="173"/>
      <c r="E332" s="167"/>
      <c r="F332" s="174"/>
      <c r="G332" s="175"/>
      <c r="H332" s="175"/>
      <c r="I332" s="175"/>
      <c r="J332" s="175"/>
      <c r="K332" s="175"/>
      <c r="L332" s="176"/>
      <c r="M332" s="176"/>
      <c r="N332" s="176"/>
      <c r="O332" s="176"/>
      <c r="P332" s="177"/>
      <c r="Q332" s="175"/>
    </row>
    <row r="333" spans="2:17" ht="15.75" customHeight="1">
      <c r="B333" s="173"/>
      <c r="C333" s="173"/>
      <c r="D333" s="173"/>
      <c r="E333" s="167"/>
      <c r="F333" s="174"/>
      <c r="G333" s="175"/>
      <c r="H333" s="175"/>
      <c r="I333" s="175"/>
      <c r="J333" s="175"/>
      <c r="K333" s="175"/>
      <c r="L333" s="176"/>
      <c r="M333" s="176"/>
      <c r="N333" s="176"/>
      <c r="O333" s="176"/>
      <c r="P333" s="177"/>
      <c r="Q333" s="175"/>
    </row>
    <row r="334" spans="2:17" ht="15.75" customHeight="1">
      <c r="B334" s="173"/>
      <c r="C334" s="173"/>
      <c r="D334" s="173"/>
      <c r="E334" s="167"/>
      <c r="F334" s="174"/>
      <c r="G334" s="175"/>
      <c r="H334" s="175"/>
      <c r="I334" s="175"/>
      <c r="J334" s="175"/>
      <c r="K334" s="175"/>
      <c r="L334" s="176"/>
      <c r="M334" s="176"/>
      <c r="N334" s="176"/>
      <c r="O334" s="176"/>
      <c r="P334" s="177"/>
      <c r="Q334" s="175"/>
    </row>
    <row r="335" spans="2:17" ht="15.75" customHeight="1">
      <c r="B335" s="173"/>
      <c r="C335" s="173"/>
      <c r="D335" s="173"/>
      <c r="E335" s="167"/>
      <c r="F335" s="174"/>
      <c r="G335" s="175"/>
      <c r="H335" s="175"/>
      <c r="I335" s="175"/>
      <c r="J335" s="175"/>
      <c r="K335" s="175"/>
      <c r="L335" s="176"/>
      <c r="M335" s="176"/>
      <c r="N335" s="176"/>
      <c r="O335" s="176"/>
      <c r="P335" s="177"/>
      <c r="Q335" s="175"/>
    </row>
    <row r="336" spans="2:17" ht="15.75" customHeight="1">
      <c r="B336" s="173"/>
      <c r="C336" s="173"/>
      <c r="D336" s="173"/>
      <c r="E336" s="167"/>
      <c r="F336" s="174"/>
      <c r="G336" s="175"/>
      <c r="H336" s="175"/>
      <c r="I336" s="175"/>
      <c r="J336" s="175"/>
      <c r="K336" s="175"/>
      <c r="L336" s="176"/>
      <c r="M336" s="176"/>
      <c r="N336" s="176"/>
      <c r="O336" s="176"/>
      <c r="P336" s="177"/>
      <c r="Q336" s="175"/>
    </row>
    <row r="337" spans="2:17" ht="15.75" customHeight="1">
      <c r="B337" s="173"/>
      <c r="C337" s="173"/>
      <c r="D337" s="173"/>
      <c r="E337" s="167"/>
      <c r="F337" s="174"/>
      <c r="G337" s="175"/>
      <c r="H337" s="175"/>
      <c r="I337" s="175"/>
      <c r="J337" s="175"/>
      <c r="K337" s="175"/>
      <c r="L337" s="176"/>
      <c r="M337" s="176"/>
      <c r="N337" s="176"/>
      <c r="O337" s="176"/>
      <c r="P337" s="177"/>
      <c r="Q337" s="175"/>
    </row>
    <row r="338" spans="2:17" ht="15.75" customHeight="1">
      <c r="B338" s="173"/>
      <c r="C338" s="173"/>
      <c r="D338" s="173"/>
      <c r="E338" s="167"/>
      <c r="F338" s="174"/>
      <c r="G338" s="175"/>
      <c r="H338" s="175"/>
      <c r="I338" s="175"/>
      <c r="J338" s="175"/>
      <c r="K338" s="175"/>
      <c r="L338" s="176"/>
      <c r="M338" s="176"/>
      <c r="N338" s="176"/>
      <c r="O338" s="176"/>
      <c r="P338" s="177"/>
      <c r="Q338" s="175"/>
    </row>
    <row r="339" spans="2:17" ht="15.75" customHeight="1">
      <c r="B339" s="173"/>
      <c r="C339" s="173"/>
      <c r="D339" s="173"/>
      <c r="E339" s="167"/>
      <c r="F339" s="174"/>
      <c r="G339" s="175"/>
      <c r="H339" s="175"/>
      <c r="I339" s="175"/>
      <c r="J339" s="175"/>
      <c r="K339" s="175"/>
      <c r="L339" s="176"/>
      <c r="M339" s="176"/>
      <c r="N339" s="176"/>
      <c r="O339" s="176"/>
      <c r="P339" s="177"/>
      <c r="Q339" s="175"/>
    </row>
    <row r="340" spans="2:17" ht="15.75" customHeight="1">
      <c r="B340" s="173"/>
      <c r="C340" s="173"/>
      <c r="D340" s="173"/>
      <c r="E340" s="167"/>
      <c r="F340" s="174"/>
      <c r="G340" s="175"/>
      <c r="H340" s="175"/>
      <c r="I340" s="175"/>
      <c r="J340" s="175"/>
      <c r="K340" s="175"/>
      <c r="L340" s="176"/>
      <c r="M340" s="176"/>
      <c r="N340" s="176"/>
      <c r="O340" s="176"/>
      <c r="P340" s="177"/>
      <c r="Q340" s="175"/>
    </row>
    <row r="341" spans="2:17" ht="15.75" customHeight="1">
      <c r="B341" s="173"/>
      <c r="C341" s="173"/>
      <c r="D341" s="173"/>
      <c r="E341" s="167"/>
      <c r="F341" s="174"/>
      <c r="G341" s="175"/>
      <c r="H341" s="175"/>
      <c r="I341" s="175"/>
      <c r="J341" s="175"/>
      <c r="K341" s="175"/>
      <c r="L341" s="176"/>
      <c r="M341" s="176"/>
      <c r="N341" s="176"/>
      <c r="O341" s="176"/>
      <c r="P341" s="177"/>
      <c r="Q341" s="175"/>
    </row>
    <row r="342" spans="2:17" ht="15.75" customHeight="1">
      <c r="B342" s="173"/>
      <c r="C342" s="173"/>
      <c r="D342" s="173"/>
      <c r="E342" s="167"/>
      <c r="F342" s="174"/>
      <c r="G342" s="175"/>
      <c r="H342" s="175"/>
      <c r="I342" s="175"/>
      <c r="J342" s="175"/>
      <c r="K342" s="175"/>
      <c r="L342" s="176"/>
      <c r="M342" s="176"/>
      <c r="N342" s="176"/>
      <c r="O342" s="176"/>
      <c r="P342" s="177"/>
      <c r="Q342" s="175"/>
    </row>
    <row r="343" spans="2:17" ht="15.75" customHeight="1">
      <c r="B343" s="173"/>
      <c r="C343" s="173"/>
      <c r="D343" s="173"/>
      <c r="E343" s="167"/>
      <c r="F343" s="174"/>
      <c r="G343" s="175"/>
      <c r="H343" s="175"/>
      <c r="I343" s="175"/>
      <c r="J343" s="175"/>
      <c r="K343" s="175"/>
      <c r="L343" s="176"/>
      <c r="M343" s="176"/>
      <c r="N343" s="176"/>
      <c r="O343" s="176"/>
      <c r="P343" s="177"/>
      <c r="Q343" s="175"/>
    </row>
    <row r="344" spans="2:17" ht="15.75" customHeight="1">
      <c r="B344" s="173"/>
      <c r="C344" s="173"/>
      <c r="D344" s="173"/>
      <c r="E344" s="167"/>
      <c r="F344" s="174"/>
      <c r="G344" s="175"/>
      <c r="H344" s="175"/>
      <c r="I344" s="175"/>
      <c r="J344" s="175"/>
      <c r="K344" s="175"/>
      <c r="L344" s="176"/>
      <c r="M344" s="176"/>
      <c r="N344" s="176"/>
      <c r="O344" s="176"/>
      <c r="P344" s="177"/>
      <c r="Q344" s="175"/>
    </row>
    <row r="345" spans="2:17" ht="15.75" customHeight="1">
      <c r="B345" s="173"/>
      <c r="C345" s="173"/>
      <c r="D345" s="173"/>
      <c r="E345" s="167"/>
      <c r="F345" s="174"/>
      <c r="G345" s="175"/>
      <c r="H345" s="175"/>
      <c r="I345" s="175"/>
      <c r="J345" s="175"/>
      <c r="K345" s="175"/>
      <c r="L345" s="176"/>
      <c r="M345" s="176"/>
      <c r="N345" s="176"/>
      <c r="O345" s="176"/>
      <c r="P345" s="177"/>
      <c r="Q345" s="175"/>
    </row>
    <row r="346" spans="2:17" ht="15.75" customHeight="1">
      <c r="B346" s="173"/>
      <c r="C346" s="173"/>
      <c r="D346" s="173"/>
      <c r="E346" s="167"/>
      <c r="F346" s="174"/>
      <c r="G346" s="175"/>
      <c r="H346" s="175"/>
      <c r="I346" s="175"/>
      <c r="J346" s="175"/>
      <c r="K346" s="175"/>
      <c r="L346" s="176"/>
      <c r="M346" s="176"/>
      <c r="N346" s="176"/>
      <c r="O346" s="176"/>
      <c r="P346" s="177"/>
      <c r="Q346" s="175"/>
    </row>
    <row r="347" spans="2:17" ht="15.75" customHeight="1">
      <c r="B347" s="173"/>
      <c r="C347" s="173"/>
      <c r="D347" s="173"/>
      <c r="E347" s="167"/>
      <c r="F347" s="174"/>
      <c r="G347" s="175"/>
      <c r="H347" s="175"/>
      <c r="I347" s="175"/>
      <c r="J347" s="175"/>
      <c r="K347" s="175"/>
      <c r="L347" s="176"/>
      <c r="M347" s="176"/>
      <c r="N347" s="176"/>
      <c r="O347" s="176"/>
      <c r="P347" s="177"/>
      <c r="Q347" s="175"/>
    </row>
    <row r="348" spans="2:17" ht="15.75" customHeight="1">
      <c r="B348" s="173"/>
      <c r="C348" s="173"/>
      <c r="D348" s="173"/>
      <c r="E348" s="167"/>
      <c r="F348" s="174"/>
      <c r="G348" s="175"/>
      <c r="H348" s="175"/>
      <c r="I348" s="175"/>
      <c r="J348" s="175"/>
      <c r="K348" s="175"/>
      <c r="L348" s="176"/>
      <c r="M348" s="176"/>
      <c r="N348" s="176"/>
      <c r="O348" s="176"/>
      <c r="P348" s="177"/>
      <c r="Q348" s="175"/>
    </row>
    <row r="349" spans="2:17" ht="15.75" customHeight="1">
      <c r="B349" s="173"/>
      <c r="C349" s="173"/>
      <c r="D349" s="173"/>
      <c r="E349" s="167"/>
      <c r="F349" s="174"/>
      <c r="G349" s="175"/>
      <c r="H349" s="175"/>
      <c r="I349" s="175"/>
      <c r="J349" s="175"/>
      <c r="K349" s="175"/>
      <c r="L349" s="176"/>
      <c r="M349" s="176"/>
      <c r="N349" s="176"/>
      <c r="O349" s="176"/>
      <c r="P349" s="177"/>
      <c r="Q349" s="175"/>
    </row>
    <row r="350" spans="2:17" ht="15.75" customHeight="1">
      <c r="B350" s="173"/>
      <c r="C350" s="173"/>
      <c r="D350" s="173"/>
      <c r="E350" s="167"/>
      <c r="F350" s="174"/>
      <c r="G350" s="175"/>
      <c r="H350" s="175"/>
      <c r="I350" s="175"/>
      <c r="J350" s="175"/>
      <c r="K350" s="175"/>
      <c r="L350" s="176"/>
      <c r="M350" s="176"/>
      <c r="N350" s="176"/>
      <c r="O350" s="176"/>
      <c r="P350" s="177"/>
      <c r="Q350" s="175"/>
    </row>
    <row r="351" spans="2:17" ht="15.75" customHeight="1">
      <c r="B351" s="173"/>
      <c r="C351" s="173"/>
      <c r="D351" s="173"/>
      <c r="E351" s="167"/>
      <c r="F351" s="174"/>
      <c r="G351" s="175"/>
      <c r="H351" s="175"/>
      <c r="I351" s="175"/>
      <c r="J351" s="175"/>
      <c r="K351" s="175"/>
      <c r="L351" s="176"/>
      <c r="M351" s="176"/>
      <c r="N351" s="176"/>
      <c r="O351" s="176"/>
      <c r="P351" s="177"/>
      <c r="Q351" s="175"/>
    </row>
    <row r="352" spans="2:17" ht="15.75" customHeight="1">
      <c r="B352" s="173"/>
      <c r="C352" s="173"/>
      <c r="D352" s="173"/>
      <c r="E352" s="167"/>
      <c r="F352" s="174"/>
      <c r="G352" s="175"/>
      <c r="H352" s="175"/>
      <c r="I352" s="175"/>
      <c r="J352" s="175"/>
      <c r="K352" s="175"/>
      <c r="L352" s="176"/>
      <c r="M352" s="176"/>
      <c r="N352" s="176"/>
      <c r="O352" s="176"/>
      <c r="P352" s="177"/>
      <c r="Q352" s="175"/>
    </row>
    <row r="353" spans="2:17" ht="15.75" customHeight="1">
      <c r="B353" s="173"/>
      <c r="C353" s="173"/>
      <c r="D353" s="173"/>
      <c r="E353" s="167"/>
      <c r="F353" s="174"/>
      <c r="G353" s="175"/>
      <c r="H353" s="175"/>
      <c r="I353" s="175"/>
      <c r="J353" s="175"/>
      <c r="K353" s="175"/>
      <c r="L353" s="176"/>
      <c r="M353" s="176"/>
      <c r="N353" s="176"/>
      <c r="O353" s="176"/>
      <c r="P353" s="177"/>
      <c r="Q353" s="175"/>
    </row>
    <row r="354" spans="2:17" ht="15.75" customHeight="1">
      <c r="B354" s="173"/>
      <c r="C354" s="173"/>
      <c r="D354" s="173"/>
      <c r="E354" s="167"/>
      <c r="F354" s="174"/>
      <c r="G354" s="175"/>
      <c r="H354" s="175"/>
      <c r="I354" s="175"/>
      <c r="J354" s="175"/>
      <c r="K354" s="175"/>
      <c r="L354" s="176"/>
      <c r="M354" s="176"/>
      <c r="N354" s="176"/>
      <c r="O354" s="176"/>
      <c r="P354" s="177"/>
      <c r="Q354" s="175"/>
    </row>
    <row r="355" spans="2:17" ht="15.75" customHeight="1">
      <c r="B355" s="173"/>
      <c r="C355" s="173"/>
      <c r="D355" s="173"/>
      <c r="E355" s="167"/>
      <c r="F355" s="174"/>
      <c r="G355" s="175"/>
      <c r="H355" s="175"/>
      <c r="I355" s="175"/>
      <c r="J355" s="175"/>
      <c r="K355" s="175"/>
      <c r="L355" s="176"/>
      <c r="M355" s="176"/>
      <c r="N355" s="176"/>
      <c r="O355" s="176"/>
      <c r="P355" s="177"/>
      <c r="Q355" s="175"/>
    </row>
    <row r="356" spans="2:17" ht="15.75" customHeight="1">
      <c r="B356" s="173"/>
      <c r="C356" s="173"/>
      <c r="D356" s="173"/>
      <c r="E356" s="167"/>
      <c r="F356" s="174"/>
      <c r="G356" s="175"/>
      <c r="H356" s="175"/>
      <c r="I356" s="175"/>
      <c r="J356" s="175"/>
      <c r="K356" s="175"/>
      <c r="L356" s="176"/>
      <c r="M356" s="176"/>
      <c r="N356" s="176"/>
      <c r="O356" s="176"/>
      <c r="P356" s="177"/>
      <c r="Q356" s="175"/>
    </row>
    <row r="357" spans="2:17" ht="15.75" customHeight="1">
      <c r="B357" s="173"/>
      <c r="C357" s="173"/>
      <c r="D357" s="173"/>
      <c r="E357" s="167"/>
      <c r="F357" s="174"/>
      <c r="G357" s="175"/>
      <c r="H357" s="175"/>
      <c r="I357" s="175"/>
      <c r="J357" s="175"/>
      <c r="K357" s="175"/>
      <c r="L357" s="176"/>
      <c r="M357" s="176"/>
      <c r="N357" s="176"/>
      <c r="O357" s="176"/>
      <c r="P357" s="177"/>
      <c r="Q357" s="175"/>
    </row>
    <row r="358" spans="2:17" ht="15.75" customHeight="1">
      <c r="B358" s="173"/>
      <c r="C358" s="173"/>
      <c r="D358" s="173"/>
      <c r="E358" s="167"/>
      <c r="F358" s="174"/>
      <c r="G358" s="175"/>
      <c r="H358" s="175"/>
      <c r="I358" s="175"/>
      <c r="J358" s="175"/>
      <c r="K358" s="175"/>
      <c r="L358" s="176"/>
      <c r="M358" s="176"/>
      <c r="N358" s="176"/>
      <c r="O358" s="176"/>
      <c r="P358" s="177"/>
      <c r="Q358" s="175"/>
    </row>
    <row r="359" spans="2:17" ht="15.75" customHeight="1">
      <c r="B359" s="173"/>
      <c r="C359" s="173"/>
      <c r="D359" s="173"/>
      <c r="E359" s="167"/>
      <c r="F359" s="174"/>
      <c r="G359" s="175"/>
      <c r="H359" s="175"/>
      <c r="I359" s="175"/>
      <c r="J359" s="175"/>
      <c r="K359" s="175"/>
      <c r="L359" s="176"/>
      <c r="M359" s="176"/>
      <c r="N359" s="176"/>
      <c r="O359" s="176"/>
      <c r="P359" s="177"/>
      <c r="Q359" s="175"/>
    </row>
    <row r="360" spans="2:17" ht="15.75" customHeight="1">
      <c r="B360" s="173"/>
      <c r="C360" s="173"/>
      <c r="D360" s="173"/>
      <c r="E360" s="167"/>
      <c r="F360" s="174"/>
      <c r="G360" s="175"/>
      <c r="H360" s="175"/>
      <c r="I360" s="175"/>
      <c r="J360" s="175"/>
      <c r="K360" s="175"/>
      <c r="L360" s="176"/>
      <c r="M360" s="176"/>
      <c r="N360" s="176"/>
      <c r="O360" s="176"/>
      <c r="P360" s="177"/>
      <c r="Q360" s="175"/>
    </row>
    <row r="361" spans="2:17" ht="15.75" customHeight="1">
      <c r="B361" s="173"/>
      <c r="C361" s="173"/>
      <c r="D361" s="173"/>
      <c r="E361" s="167"/>
      <c r="F361" s="174"/>
      <c r="G361" s="175"/>
      <c r="H361" s="175"/>
      <c r="I361" s="175"/>
      <c r="J361" s="175"/>
      <c r="K361" s="175"/>
      <c r="L361" s="176"/>
      <c r="M361" s="176"/>
      <c r="N361" s="176"/>
      <c r="O361" s="176"/>
      <c r="P361" s="177"/>
      <c r="Q361" s="175"/>
    </row>
    <row r="362" spans="2:17" ht="15.75" customHeight="1">
      <c r="B362" s="173"/>
      <c r="C362" s="173"/>
      <c r="D362" s="173"/>
      <c r="E362" s="167"/>
      <c r="F362" s="174"/>
      <c r="G362" s="175"/>
      <c r="H362" s="175"/>
      <c r="I362" s="175"/>
      <c r="J362" s="175"/>
      <c r="K362" s="175"/>
      <c r="L362" s="176"/>
      <c r="M362" s="176"/>
      <c r="N362" s="176"/>
      <c r="O362" s="176"/>
      <c r="P362" s="177"/>
      <c r="Q362" s="175"/>
    </row>
    <row r="363" spans="2:17" ht="15.75" customHeight="1">
      <c r="B363" s="173"/>
      <c r="C363" s="173"/>
      <c r="D363" s="173"/>
      <c r="E363" s="167"/>
      <c r="F363" s="174"/>
      <c r="G363" s="175"/>
      <c r="H363" s="175"/>
      <c r="I363" s="175"/>
      <c r="J363" s="175"/>
      <c r="K363" s="175"/>
      <c r="L363" s="176"/>
      <c r="M363" s="176"/>
      <c r="N363" s="176"/>
      <c r="O363" s="176"/>
      <c r="P363" s="177"/>
      <c r="Q363" s="175"/>
    </row>
    <row r="364" spans="2:17" ht="15.75" customHeight="1">
      <c r="B364" s="173"/>
      <c r="C364" s="173"/>
      <c r="D364" s="173"/>
      <c r="E364" s="167"/>
      <c r="F364" s="174"/>
      <c r="G364" s="175"/>
      <c r="H364" s="175"/>
      <c r="I364" s="175"/>
      <c r="J364" s="175"/>
      <c r="K364" s="175"/>
      <c r="L364" s="176"/>
      <c r="M364" s="176"/>
      <c r="N364" s="176"/>
      <c r="O364" s="176"/>
      <c r="P364" s="177"/>
      <c r="Q364" s="175"/>
    </row>
    <row r="365" spans="2:17" ht="15.75" customHeight="1">
      <c r="B365" s="173"/>
      <c r="C365" s="173"/>
      <c r="D365" s="173"/>
      <c r="E365" s="167"/>
      <c r="F365" s="174"/>
      <c r="G365" s="175"/>
      <c r="H365" s="175"/>
      <c r="I365" s="175"/>
      <c r="J365" s="175"/>
      <c r="K365" s="175"/>
      <c r="L365" s="176"/>
      <c r="M365" s="176"/>
      <c r="N365" s="176"/>
      <c r="O365" s="176"/>
      <c r="P365" s="177"/>
      <c r="Q365" s="175"/>
    </row>
    <row r="366" spans="2:17" ht="15.75" customHeight="1">
      <c r="B366" s="173"/>
      <c r="C366" s="173"/>
      <c r="D366" s="173"/>
      <c r="E366" s="167"/>
      <c r="F366" s="174"/>
      <c r="G366" s="175"/>
      <c r="H366" s="175"/>
      <c r="I366" s="175"/>
      <c r="J366" s="175"/>
      <c r="K366" s="175"/>
      <c r="L366" s="176"/>
      <c r="M366" s="176"/>
      <c r="N366" s="176"/>
      <c r="O366" s="176"/>
      <c r="P366" s="177"/>
      <c r="Q366" s="175"/>
    </row>
    <row r="367" spans="2:17" ht="15.75" customHeight="1">
      <c r="B367" s="173"/>
      <c r="C367" s="173"/>
      <c r="D367" s="173"/>
      <c r="E367" s="167"/>
      <c r="F367" s="174"/>
      <c r="G367" s="175"/>
      <c r="H367" s="175"/>
      <c r="I367" s="175"/>
      <c r="J367" s="175"/>
      <c r="K367" s="175"/>
      <c r="L367" s="176"/>
      <c r="M367" s="176"/>
      <c r="N367" s="176"/>
      <c r="O367" s="176"/>
      <c r="P367" s="177"/>
      <c r="Q367" s="175"/>
    </row>
    <row r="368" spans="2:17" ht="15.75" customHeight="1">
      <c r="B368" s="173"/>
      <c r="C368" s="173"/>
      <c r="D368" s="173"/>
      <c r="E368" s="167"/>
      <c r="F368" s="174"/>
      <c r="G368" s="175"/>
      <c r="H368" s="175"/>
      <c r="I368" s="175"/>
      <c r="J368" s="175"/>
      <c r="K368" s="175"/>
      <c r="L368" s="176"/>
      <c r="M368" s="176"/>
      <c r="N368" s="176"/>
      <c r="O368" s="176"/>
      <c r="P368" s="177"/>
      <c r="Q368" s="175"/>
    </row>
    <row r="369" spans="2:17" ht="15.75" customHeight="1">
      <c r="B369" s="173"/>
      <c r="C369" s="173"/>
      <c r="D369" s="173"/>
      <c r="E369" s="167"/>
      <c r="F369" s="174"/>
      <c r="G369" s="175"/>
      <c r="H369" s="175"/>
      <c r="I369" s="175"/>
      <c r="J369" s="175"/>
      <c r="K369" s="175"/>
      <c r="L369" s="176"/>
      <c r="M369" s="176"/>
      <c r="N369" s="176"/>
      <c r="O369" s="176"/>
      <c r="P369" s="177"/>
      <c r="Q369" s="175"/>
    </row>
    <row r="370" spans="2:17" ht="15.75" customHeight="1">
      <c r="B370" s="173"/>
      <c r="C370" s="173"/>
      <c r="D370" s="173"/>
      <c r="E370" s="167"/>
      <c r="F370" s="174"/>
      <c r="G370" s="175"/>
      <c r="H370" s="175"/>
      <c r="I370" s="175"/>
      <c r="J370" s="175"/>
      <c r="K370" s="175"/>
      <c r="L370" s="176"/>
      <c r="M370" s="176"/>
      <c r="N370" s="176"/>
      <c r="O370" s="176"/>
      <c r="P370" s="177"/>
      <c r="Q370" s="175"/>
    </row>
    <row r="371" spans="2:17" ht="15.75" customHeight="1">
      <c r="B371" s="173"/>
      <c r="C371" s="173"/>
      <c r="D371" s="173"/>
      <c r="E371" s="167"/>
      <c r="F371" s="174"/>
      <c r="G371" s="175"/>
      <c r="H371" s="175"/>
      <c r="I371" s="175"/>
      <c r="J371" s="175"/>
      <c r="K371" s="175"/>
      <c r="L371" s="176"/>
      <c r="M371" s="176"/>
      <c r="N371" s="176"/>
      <c r="O371" s="176"/>
      <c r="P371" s="177"/>
      <c r="Q371" s="175"/>
    </row>
    <row r="372" spans="2:17" ht="15.75" customHeight="1">
      <c r="B372" s="173"/>
      <c r="C372" s="173"/>
      <c r="D372" s="173"/>
      <c r="E372" s="167"/>
      <c r="F372" s="174"/>
      <c r="G372" s="175"/>
      <c r="H372" s="175"/>
      <c r="I372" s="175"/>
      <c r="J372" s="175"/>
      <c r="K372" s="175"/>
      <c r="L372" s="176"/>
      <c r="M372" s="176"/>
      <c r="N372" s="176"/>
      <c r="O372" s="176"/>
      <c r="P372" s="177"/>
      <c r="Q372" s="175"/>
    </row>
    <row r="373" spans="2:17" ht="15.75" customHeight="1">
      <c r="B373" s="173"/>
      <c r="C373" s="173"/>
      <c r="D373" s="173"/>
      <c r="E373" s="167"/>
      <c r="F373" s="174"/>
      <c r="G373" s="175"/>
      <c r="H373" s="175"/>
      <c r="I373" s="175"/>
      <c r="J373" s="175"/>
      <c r="K373" s="175"/>
      <c r="L373" s="176"/>
      <c r="M373" s="176"/>
      <c r="N373" s="176"/>
      <c r="O373" s="176"/>
      <c r="P373" s="177"/>
      <c r="Q373" s="175"/>
    </row>
    <row r="374" spans="2:17" ht="15.75" customHeight="1">
      <c r="B374" s="173"/>
      <c r="C374" s="173"/>
      <c r="D374" s="173"/>
      <c r="E374" s="167"/>
      <c r="F374" s="174"/>
      <c r="G374" s="175"/>
      <c r="H374" s="175"/>
      <c r="I374" s="175"/>
      <c r="J374" s="175"/>
      <c r="K374" s="175"/>
      <c r="L374" s="176"/>
      <c r="M374" s="176"/>
      <c r="N374" s="176"/>
      <c r="O374" s="176"/>
      <c r="P374" s="177"/>
      <c r="Q374" s="175"/>
    </row>
    <row r="375" spans="2:17" ht="15.75" customHeight="1">
      <c r="B375" s="173"/>
      <c r="C375" s="173"/>
      <c r="D375" s="173"/>
      <c r="E375" s="167"/>
      <c r="F375" s="174"/>
      <c r="G375" s="175"/>
      <c r="H375" s="175"/>
      <c r="I375" s="175"/>
      <c r="J375" s="175"/>
      <c r="K375" s="175"/>
      <c r="L375" s="176"/>
      <c r="M375" s="176"/>
      <c r="N375" s="176"/>
      <c r="O375" s="176"/>
      <c r="P375" s="177"/>
      <c r="Q375" s="175"/>
    </row>
    <row r="376" spans="2:17" ht="15.75" customHeight="1">
      <c r="B376" s="173"/>
      <c r="C376" s="173"/>
      <c r="D376" s="173"/>
      <c r="E376" s="167"/>
      <c r="F376" s="174"/>
      <c r="G376" s="175"/>
      <c r="H376" s="175"/>
      <c r="I376" s="175"/>
      <c r="J376" s="175"/>
      <c r="K376" s="175"/>
      <c r="L376" s="176"/>
      <c r="M376" s="176"/>
      <c r="N376" s="176"/>
      <c r="O376" s="176"/>
      <c r="P376" s="177"/>
      <c r="Q376" s="175"/>
    </row>
    <row r="377" spans="2:17" ht="15.75" customHeight="1">
      <c r="B377" s="173"/>
      <c r="C377" s="173"/>
      <c r="D377" s="173"/>
      <c r="E377" s="167"/>
      <c r="F377" s="174"/>
      <c r="G377" s="175"/>
      <c r="H377" s="175"/>
      <c r="I377" s="175"/>
      <c r="J377" s="175"/>
      <c r="K377" s="175"/>
      <c r="L377" s="176"/>
      <c r="M377" s="176"/>
      <c r="N377" s="176"/>
      <c r="O377" s="176"/>
      <c r="P377" s="177"/>
      <c r="Q377" s="175"/>
    </row>
    <row r="378" spans="2:17" ht="15.75" customHeight="1">
      <c r="B378" s="173"/>
      <c r="C378" s="173"/>
      <c r="D378" s="173"/>
      <c r="E378" s="167"/>
      <c r="F378" s="174"/>
      <c r="G378" s="175"/>
      <c r="H378" s="175"/>
      <c r="I378" s="175"/>
      <c r="J378" s="175"/>
      <c r="K378" s="175"/>
      <c r="L378" s="176"/>
      <c r="M378" s="176"/>
      <c r="N378" s="176"/>
      <c r="O378" s="176"/>
      <c r="P378" s="177"/>
      <c r="Q378" s="175"/>
    </row>
    <row r="379" spans="2:17" ht="15.75" customHeight="1">
      <c r="B379" s="173"/>
      <c r="C379" s="173"/>
      <c r="D379" s="173"/>
      <c r="E379" s="167"/>
      <c r="F379" s="174"/>
      <c r="G379" s="175"/>
      <c r="H379" s="175"/>
      <c r="I379" s="175"/>
      <c r="J379" s="175"/>
      <c r="K379" s="175"/>
      <c r="L379" s="176"/>
      <c r="M379" s="176"/>
      <c r="N379" s="176"/>
      <c r="O379" s="176"/>
      <c r="P379" s="177"/>
      <c r="Q379" s="175"/>
    </row>
    <row r="380" spans="2:17" ht="15.75" customHeight="1">
      <c r="B380" s="173"/>
      <c r="C380" s="173"/>
      <c r="D380" s="173"/>
      <c r="E380" s="167"/>
      <c r="F380" s="174"/>
      <c r="G380" s="175"/>
      <c r="H380" s="175"/>
      <c r="I380" s="175"/>
      <c r="J380" s="175"/>
      <c r="K380" s="175"/>
      <c r="L380" s="176"/>
      <c r="M380" s="176"/>
      <c r="N380" s="176"/>
      <c r="O380" s="176"/>
      <c r="P380" s="177"/>
      <c r="Q380" s="175"/>
    </row>
    <row r="381" spans="2:17" ht="15.75" customHeight="1">
      <c r="B381" s="173"/>
      <c r="C381" s="173"/>
      <c r="D381" s="173"/>
      <c r="E381" s="167"/>
      <c r="F381" s="174"/>
      <c r="G381" s="175"/>
      <c r="H381" s="175"/>
      <c r="I381" s="175"/>
      <c r="J381" s="175"/>
      <c r="K381" s="175"/>
      <c r="L381" s="176"/>
      <c r="M381" s="176"/>
      <c r="N381" s="176"/>
      <c r="O381" s="176"/>
      <c r="P381" s="177"/>
      <c r="Q381" s="175"/>
    </row>
    <row r="382" spans="2:17" ht="15.75" customHeight="1">
      <c r="B382" s="173"/>
      <c r="C382" s="173"/>
      <c r="D382" s="173"/>
      <c r="E382" s="167"/>
      <c r="F382" s="174"/>
      <c r="G382" s="175"/>
      <c r="H382" s="175"/>
      <c r="I382" s="175"/>
      <c r="J382" s="175"/>
      <c r="K382" s="175"/>
      <c r="L382" s="176"/>
      <c r="M382" s="176"/>
      <c r="N382" s="176"/>
      <c r="O382" s="176"/>
      <c r="P382" s="177"/>
      <c r="Q382" s="175"/>
    </row>
    <row r="383" spans="2:17" ht="15.75" customHeight="1">
      <c r="B383" s="173"/>
      <c r="C383" s="173"/>
      <c r="D383" s="173"/>
      <c r="E383" s="167"/>
      <c r="F383" s="174"/>
      <c r="G383" s="175"/>
      <c r="H383" s="175"/>
      <c r="I383" s="175"/>
      <c r="J383" s="175"/>
      <c r="K383" s="175"/>
      <c r="L383" s="176"/>
      <c r="M383" s="176"/>
      <c r="N383" s="176"/>
      <c r="O383" s="176"/>
      <c r="P383" s="177"/>
      <c r="Q383" s="175"/>
    </row>
    <row r="384" spans="2:17" ht="15.75" customHeight="1">
      <c r="B384" s="173"/>
      <c r="C384" s="173"/>
      <c r="D384" s="173"/>
      <c r="E384" s="167"/>
      <c r="F384" s="174"/>
      <c r="G384" s="175"/>
      <c r="H384" s="175"/>
      <c r="I384" s="175"/>
      <c r="J384" s="175"/>
      <c r="K384" s="175"/>
      <c r="L384" s="176"/>
      <c r="M384" s="176"/>
      <c r="N384" s="176"/>
      <c r="O384" s="176"/>
      <c r="P384" s="177"/>
      <c r="Q384" s="175"/>
    </row>
    <row r="385" spans="2:17" ht="15.75" customHeight="1">
      <c r="B385" s="173"/>
      <c r="C385" s="173"/>
      <c r="D385" s="173"/>
      <c r="E385" s="167"/>
      <c r="F385" s="174"/>
      <c r="G385" s="175"/>
      <c r="H385" s="175"/>
      <c r="I385" s="175"/>
      <c r="J385" s="175"/>
      <c r="K385" s="175"/>
      <c r="L385" s="176"/>
      <c r="M385" s="176"/>
      <c r="N385" s="176"/>
      <c r="O385" s="176"/>
      <c r="P385" s="177"/>
      <c r="Q385" s="175"/>
    </row>
    <row r="386" spans="2:17" ht="15.75" customHeight="1">
      <c r="B386" s="173"/>
      <c r="C386" s="173"/>
      <c r="D386" s="173"/>
      <c r="E386" s="167"/>
      <c r="F386" s="174"/>
      <c r="G386" s="175"/>
      <c r="H386" s="175"/>
      <c r="I386" s="175"/>
      <c r="J386" s="175"/>
      <c r="K386" s="175"/>
      <c r="L386" s="176"/>
      <c r="M386" s="176"/>
      <c r="N386" s="176"/>
      <c r="O386" s="176"/>
      <c r="P386" s="177"/>
      <c r="Q386" s="175"/>
    </row>
    <row r="387" spans="2:17" ht="15.75" customHeight="1">
      <c r="B387" s="173"/>
      <c r="C387" s="173"/>
      <c r="D387" s="173"/>
      <c r="E387" s="167"/>
      <c r="F387" s="174"/>
      <c r="G387" s="175"/>
      <c r="H387" s="175"/>
      <c r="I387" s="175"/>
      <c r="J387" s="175"/>
      <c r="K387" s="175"/>
      <c r="L387" s="176"/>
      <c r="M387" s="176"/>
      <c r="N387" s="176"/>
      <c r="O387" s="176"/>
      <c r="P387" s="177"/>
      <c r="Q387" s="175"/>
    </row>
    <row r="388" spans="2:17" ht="15.75" customHeight="1">
      <c r="B388" s="173"/>
      <c r="C388" s="173"/>
      <c r="D388" s="173"/>
      <c r="E388" s="167"/>
      <c r="F388" s="174"/>
      <c r="G388" s="175"/>
      <c r="H388" s="175"/>
      <c r="I388" s="175"/>
      <c r="J388" s="175"/>
      <c r="K388" s="175"/>
      <c r="L388" s="176"/>
      <c r="M388" s="176"/>
      <c r="N388" s="176"/>
      <c r="O388" s="176"/>
      <c r="P388" s="177"/>
      <c r="Q388" s="175"/>
    </row>
    <row r="389" spans="2:17" ht="15.75" customHeight="1">
      <c r="B389" s="173"/>
      <c r="C389" s="173"/>
      <c r="D389" s="173"/>
      <c r="E389" s="167"/>
      <c r="F389" s="174"/>
      <c r="G389" s="175"/>
      <c r="H389" s="175"/>
      <c r="I389" s="175"/>
      <c r="J389" s="175"/>
      <c r="K389" s="175"/>
      <c r="L389" s="176"/>
      <c r="M389" s="176"/>
      <c r="N389" s="176"/>
      <c r="O389" s="176"/>
      <c r="P389" s="177"/>
      <c r="Q389" s="175"/>
    </row>
    <row r="390" spans="2:17" ht="15.75" customHeight="1">
      <c r="B390" s="173"/>
      <c r="C390" s="173"/>
      <c r="D390" s="173"/>
      <c r="E390" s="167"/>
      <c r="F390" s="174"/>
      <c r="G390" s="175"/>
      <c r="H390" s="175"/>
      <c r="I390" s="175"/>
      <c r="J390" s="175"/>
      <c r="K390" s="175"/>
      <c r="L390" s="176"/>
      <c r="M390" s="176"/>
      <c r="N390" s="176"/>
      <c r="O390" s="176"/>
      <c r="P390" s="177"/>
      <c r="Q390" s="175"/>
    </row>
    <row r="391" spans="2:17" ht="15.75" customHeight="1">
      <c r="B391" s="173"/>
      <c r="C391" s="173"/>
      <c r="D391" s="173"/>
      <c r="E391" s="167"/>
      <c r="F391" s="174"/>
      <c r="G391" s="175"/>
      <c r="H391" s="175"/>
      <c r="I391" s="175"/>
      <c r="J391" s="175"/>
      <c r="K391" s="175"/>
      <c r="L391" s="176"/>
      <c r="M391" s="176"/>
      <c r="N391" s="176"/>
      <c r="O391" s="176"/>
      <c r="P391" s="177"/>
      <c r="Q391" s="175"/>
    </row>
    <row r="392" spans="2:17" ht="15.75" customHeight="1">
      <c r="B392" s="173"/>
      <c r="C392" s="173"/>
      <c r="D392" s="173"/>
      <c r="E392" s="167"/>
      <c r="F392" s="174"/>
      <c r="G392" s="175"/>
      <c r="H392" s="175"/>
      <c r="I392" s="175"/>
      <c r="J392" s="175"/>
      <c r="K392" s="175"/>
      <c r="L392" s="176"/>
      <c r="M392" s="176"/>
      <c r="N392" s="176"/>
      <c r="O392" s="176"/>
      <c r="P392" s="177"/>
      <c r="Q392" s="175"/>
    </row>
    <row r="393" spans="2:17" ht="15.75" customHeight="1">
      <c r="B393" s="173"/>
      <c r="C393" s="173"/>
      <c r="D393" s="173"/>
      <c r="E393" s="167"/>
      <c r="F393" s="174"/>
      <c r="G393" s="175"/>
      <c r="H393" s="175"/>
      <c r="I393" s="175"/>
      <c r="J393" s="175"/>
      <c r="K393" s="175"/>
      <c r="L393" s="176"/>
      <c r="M393" s="176"/>
      <c r="N393" s="176"/>
      <c r="O393" s="176"/>
      <c r="P393" s="177"/>
      <c r="Q393" s="175"/>
    </row>
    <row r="394" spans="2:17" ht="15.75" customHeight="1">
      <c r="B394" s="173"/>
      <c r="C394" s="173"/>
      <c r="D394" s="173"/>
      <c r="E394" s="167"/>
      <c r="F394" s="174"/>
      <c r="G394" s="175"/>
      <c r="H394" s="175"/>
      <c r="I394" s="175"/>
      <c r="J394" s="175"/>
      <c r="K394" s="175"/>
      <c r="L394" s="176"/>
      <c r="M394" s="176"/>
      <c r="N394" s="176"/>
      <c r="O394" s="176"/>
      <c r="P394" s="177"/>
      <c r="Q394" s="175"/>
    </row>
    <row r="395" spans="2:17" ht="15.75" customHeight="1">
      <c r="B395" s="173"/>
      <c r="C395" s="173"/>
      <c r="D395" s="173"/>
      <c r="E395" s="167"/>
      <c r="F395" s="174"/>
      <c r="G395" s="175"/>
      <c r="H395" s="175"/>
      <c r="I395" s="175"/>
      <c r="J395" s="175"/>
      <c r="K395" s="175"/>
      <c r="L395" s="176"/>
      <c r="M395" s="176"/>
      <c r="N395" s="176"/>
      <c r="O395" s="176"/>
      <c r="P395" s="177"/>
      <c r="Q395" s="175"/>
    </row>
    <row r="396" spans="2:17" ht="15.75" customHeight="1">
      <c r="B396" s="173"/>
      <c r="C396" s="173"/>
      <c r="D396" s="173"/>
      <c r="E396" s="167"/>
      <c r="F396" s="174"/>
      <c r="G396" s="175"/>
      <c r="H396" s="175"/>
      <c r="I396" s="175"/>
      <c r="J396" s="175"/>
      <c r="K396" s="175"/>
      <c r="L396" s="176"/>
      <c r="M396" s="176"/>
      <c r="N396" s="176"/>
      <c r="O396" s="176"/>
      <c r="P396" s="177"/>
      <c r="Q396" s="175"/>
    </row>
    <row r="397" spans="2:17" ht="15.75" customHeight="1">
      <c r="B397" s="173"/>
      <c r="C397" s="173"/>
      <c r="D397" s="173"/>
      <c r="E397" s="167"/>
      <c r="F397" s="174"/>
      <c r="G397" s="175"/>
      <c r="H397" s="175"/>
      <c r="I397" s="175"/>
      <c r="J397" s="175"/>
      <c r="K397" s="175"/>
      <c r="L397" s="176"/>
      <c r="M397" s="176"/>
      <c r="N397" s="176"/>
      <c r="O397" s="176"/>
      <c r="P397" s="177"/>
      <c r="Q397" s="175"/>
    </row>
    <row r="398" spans="2:17" ht="15.75" customHeight="1">
      <c r="B398" s="173"/>
      <c r="C398" s="173"/>
      <c r="D398" s="173"/>
      <c r="E398" s="167"/>
      <c r="F398" s="174"/>
      <c r="G398" s="175"/>
      <c r="H398" s="175"/>
      <c r="I398" s="175"/>
      <c r="J398" s="175"/>
      <c r="K398" s="175"/>
      <c r="L398" s="176"/>
      <c r="M398" s="176"/>
      <c r="N398" s="176"/>
      <c r="O398" s="176"/>
      <c r="P398" s="177"/>
      <c r="Q398" s="175"/>
    </row>
    <row r="399" spans="2:17" ht="15.75" customHeight="1">
      <c r="B399" s="173"/>
      <c r="C399" s="173"/>
      <c r="D399" s="173"/>
      <c r="E399" s="167"/>
      <c r="F399" s="174"/>
      <c r="G399" s="175"/>
      <c r="H399" s="175"/>
      <c r="I399" s="175"/>
      <c r="J399" s="175"/>
      <c r="K399" s="175"/>
      <c r="L399" s="176"/>
      <c r="M399" s="176"/>
      <c r="N399" s="176"/>
      <c r="O399" s="176"/>
      <c r="P399" s="177"/>
      <c r="Q399" s="175"/>
    </row>
    <row r="400" spans="2:17" ht="15.75" customHeight="1">
      <c r="B400" s="173"/>
      <c r="C400" s="173"/>
      <c r="D400" s="173"/>
      <c r="E400" s="167"/>
      <c r="F400" s="174"/>
      <c r="G400" s="175"/>
      <c r="H400" s="175"/>
      <c r="I400" s="175"/>
      <c r="J400" s="175"/>
      <c r="K400" s="175"/>
      <c r="L400" s="176"/>
      <c r="M400" s="176"/>
      <c r="N400" s="176"/>
      <c r="O400" s="176"/>
      <c r="P400" s="177"/>
      <c r="Q400" s="175"/>
    </row>
    <row r="401" spans="2:17" ht="15.75" customHeight="1">
      <c r="B401" s="173"/>
      <c r="C401" s="173"/>
      <c r="D401" s="173"/>
      <c r="E401" s="167"/>
      <c r="F401" s="174"/>
      <c r="G401" s="175"/>
      <c r="H401" s="175"/>
      <c r="I401" s="175"/>
      <c r="J401" s="175"/>
      <c r="K401" s="175"/>
      <c r="L401" s="176"/>
      <c r="M401" s="176"/>
      <c r="N401" s="176"/>
      <c r="O401" s="176"/>
      <c r="P401" s="177"/>
      <c r="Q401" s="175"/>
    </row>
    <row r="402" spans="2:17" ht="15.75" customHeight="1">
      <c r="B402" s="173"/>
      <c r="C402" s="173"/>
      <c r="D402" s="173"/>
      <c r="E402" s="167"/>
      <c r="F402" s="174"/>
      <c r="G402" s="175"/>
      <c r="H402" s="175"/>
      <c r="I402" s="175"/>
      <c r="J402" s="175"/>
      <c r="K402" s="175"/>
      <c r="L402" s="176"/>
      <c r="M402" s="176"/>
      <c r="N402" s="176"/>
      <c r="O402" s="176"/>
      <c r="P402" s="177"/>
      <c r="Q402" s="175"/>
    </row>
    <row r="403" spans="2:17" ht="15.75" customHeight="1">
      <c r="B403" s="173"/>
      <c r="C403" s="173"/>
      <c r="D403" s="173"/>
      <c r="E403" s="167"/>
      <c r="F403" s="174"/>
      <c r="G403" s="175"/>
      <c r="H403" s="175"/>
      <c r="I403" s="175"/>
      <c r="J403" s="175"/>
      <c r="K403" s="175"/>
      <c r="L403" s="176"/>
      <c r="M403" s="176"/>
      <c r="N403" s="176"/>
      <c r="O403" s="176"/>
      <c r="P403" s="177"/>
      <c r="Q403" s="175"/>
    </row>
    <row r="404" spans="2:17" ht="15.75" customHeight="1">
      <c r="B404" s="173"/>
      <c r="C404" s="173"/>
      <c r="D404" s="173"/>
      <c r="E404" s="167"/>
      <c r="F404" s="174"/>
      <c r="G404" s="175"/>
      <c r="H404" s="175"/>
      <c r="I404" s="175"/>
      <c r="J404" s="175"/>
      <c r="K404" s="175"/>
      <c r="L404" s="176"/>
      <c r="M404" s="176"/>
      <c r="N404" s="176"/>
      <c r="O404" s="176"/>
      <c r="P404" s="177"/>
      <c r="Q404" s="175"/>
    </row>
    <row r="405" spans="2:17" ht="15.75" customHeight="1">
      <c r="B405" s="173"/>
      <c r="C405" s="173"/>
      <c r="D405" s="173"/>
      <c r="E405" s="167"/>
      <c r="F405" s="174"/>
      <c r="G405" s="175"/>
      <c r="H405" s="175"/>
      <c r="I405" s="175"/>
      <c r="J405" s="175"/>
      <c r="K405" s="175"/>
      <c r="L405" s="176"/>
      <c r="M405" s="176"/>
      <c r="N405" s="176"/>
      <c r="O405" s="176"/>
      <c r="P405" s="177"/>
      <c r="Q405" s="175"/>
    </row>
    <row r="406" spans="2:17" ht="15.75" customHeight="1">
      <c r="B406" s="173"/>
      <c r="C406" s="173"/>
      <c r="D406" s="173"/>
      <c r="E406" s="167"/>
      <c r="F406" s="174"/>
      <c r="G406" s="175"/>
      <c r="H406" s="175"/>
      <c r="I406" s="175"/>
      <c r="J406" s="175"/>
      <c r="K406" s="175"/>
      <c r="L406" s="176"/>
      <c r="M406" s="176"/>
      <c r="N406" s="176"/>
      <c r="O406" s="176"/>
      <c r="P406" s="177"/>
      <c r="Q406" s="175"/>
    </row>
    <row r="407" spans="2:17" ht="15.75" customHeight="1">
      <c r="B407" s="173"/>
      <c r="C407" s="173"/>
      <c r="D407" s="173"/>
      <c r="E407" s="167"/>
      <c r="F407" s="174"/>
      <c r="G407" s="175"/>
      <c r="H407" s="175"/>
      <c r="I407" s="175"/>
      <c r="J407" s="175"/>
      <c r="K407" s="175"/>
      <c r="L407" s="176"/>
      <c r="M407" s="176"/>
      <c r="N407" s="176"/>
      <c r="O407" s="176"/>
      <c r="P407" s="177"/>
      <c r="Q407" s="175"/>
    </row>
    <row r="408" spans="2:17" ht="15.75" customHeight="1">
      <c r="B408" s="173"/>
      <c r="C408" s="173"/>
      <c r="D408" s="173"/>
      <c r="E408" s="167"/>
      <c r="F408" s="174"/>
      <c r="G408" s="175"/>
      <c r="H408" s="175"/>
      <c r="I408" s="175"/>
      <c r="J408" s="175"/>
      <c r="K408" s="175"/>
      <c r="L408" s="176"/>
      <c r="M408" s="176"/>
      <c r="N408" s="176"/>
      <c r="O408" s="176"/>
      <c r="P408" s="177"/>
      <c r="Q408" s="175"/>
    </row>
    <row r="409" spans="2:17" ht="15.75" customHeight="1">
      <c r="B409" s="173"/>
      <c r="C409" s="173"/>
      <c r="D409" s="173"/>
      <c r="E409" s="167"/>
      <c r="F409" s="174"/>
      <c r="G409" s="175"/>
      <c r="H409" s="175"/>
      <c r="I409" s="175"/>
      <c r="J409" s="175"/>
      <c r="K409" s="175"/>
      <c r="L409" s="176"/>
      <c r="M409" s="176"/>
      <c r="N409" s="176"/>
      <c r="O409" s="176"/>
      <c r="P409" s="177"/>
      <c r="Q409" s="175"/>
    </row>
    <row r="410" spans="2:17" ht="15.75" customHeight="1">
      <c r="B410" s="173"/>
      <c r="C410" s="173"/>
      <c r="D410" s="173"/>
      <c r="E410" s="167"/>
      <c r="F410" s="174"/>
      <c r="G410" s="175"/>
      <c r="H410" s="175"/>
      <c r="I410" s="175"/>
      <c r="J410" s="175"/>
      <c r="K410" s="175"/>
      <c r="L410" s="176"/>
      <c r="M410" s="176"/>
      <c r="N410" s="176"/>
      <c r="O410" s="176"/>
      <c r="P410" s="177"/>
      <c r="Q410" s="175"/>
    </row>
    <row r="411" spans="2:17" ht="15.75" customHeight="1">
      <c r="B411" s="173"/>
      <c r="C411" s="173"/>
      <c r="D411" s="173"/>
      <c r="E411" s="167"/>
      <c r="F411" s="174"/>
      <c r="G411" s="175"/>
      <c r="H411" s="175"/>
      <c r="I411" s="175"/>
      <c r="J411" s="175"/>
      <c r="K411" s="175"/>
      <c r="L411" s="176"/>
      <c r="M411" s="176"/>
      <c r="N411" s="176"/>
      <c r="O411" s="176"/>
      <c r="P411" s="177"/>
      <c r="Q411" s="175"/>
    </row>
    <row r="412" spans="2:17" ht="15.75" customHeight="1">
      <c r="B412" s="173"/>
      <c r="C412" s="173"/>
      <c r="D412" s="173"/>
      <c r="E412" s="167"/>
      <c r="F412" s="174"/>
      <c r="G412" s="175"/>
      <c r="H412" s="175"/>
      <c r="I412" s="175"/>
      <c r="J412" s="175"/>
      <c r="K412" s="175"/>
      <c r="L412" s="176"/>
      <c r="M412" s="176"/>
      <c r="N412" s="176"/>
      <c r="O412" s="176"/>
      <c r="P412" s="177"/>
      <c r="Q412" s="175"/>
    </row>
    <row r="413" spans="2:17" ht="15.75" customHeight="1">
      <c r="B413" s="173"/>
      <c r="C413" s="173"/>
      <c r="D413" s="173"/>
      <c r="E413" s="167"/>
      <c r="F413" s="174"/>
      <c r="G413" s="175"/>
      <c r="H413" s="175"/>
      <c r="I413" s="175"/>
      <c r="J413" s="175"/>
      <c r="K413" s="175"/>
      <c r="L413" s="176"/>
      <c r="M413" s="176"/>
      <c r="N413" s="176"/>
      <c r="O413" s="176"/>
      <c r="P413" s="177"/>
      <c r="Q413" s="175"/>
    </row>
    <row r="414" spans="2:17" ht="15.75" customHeight="1">
      <c r="B414" s="173"/>
      <c r="C414" s="173"/>
      <c r="D414" s="173"/>
      <c r="E414" s="167"/>
      <c r="F414" s="174"/>
      <c r="G414" s="175"/>
      <c r="H414" s="175"/>
      <c r="I414" s="175"/>
      <c r="J414" s="175"/>
      <c r="K414" s="175"/>
      <c r="L414" s="176"/>
      <c r="M414" s="176"/>
      <c r="N414" s="176"/>
      <c r="O414" s="176"/>
      <c r="P414" s="177"/>
      <c r="Q414" s="175"/>
    </row>
    <row r="415" spans="2:17" ht="15.75" customHeight="1">
      <c r="B415" s="173"/>
      <c r="C415" s="173"/>
      <c r="D415" s="173"/>
      <c r="E415" s="167"/>
      <c r="F415" s="174"/>
      <c r="G415" s="175"/>
      <c r="H415" s="175"/>
      <c r="I415" s="175"/>
      <c r="J415" s="175"/>
      <c r="K415" s="175"/>
      <c r="L415" s="176"/>
      <c r="M415" s="176"/>
      <c r="N415" s="176"/>
      <c r="O415" s="176"/>
      <c r="P415" s="177"/>
      <c r="Q415" s="175"/>
    </row>
    <row r="416" spans="2:17" ht="15.75" customHeight="1">
      <c r="B416" s="173"/>
      <c r="C416" s="173"/>
      <c r="D416" s="173"/>
      <c r="E416" s="167"/>
      <c r="F416" s="174"/>
      <c r="G416" s="175"/>
      <c r="H416" s="175"/>
      <c r="I416" s="175"/>
      <c r="J416" s="175"/>
      <c r="K416" s="175"/>
      <c r="L416" s="176"/>
      <c r="M416" s="176"/>
      <c r="N416" s="176"/>
      <c r="O416" s="176"/>
      <c r="P416" s="177"/>
      <c r="Q416" s="175"/>
    </row>
    <row r="417" spans="2:17" ht="15.75" customHeight="1">
      <c r="B417" s="173"/>
      <c r="C417" s="173"/>
      <c r="D417" s="173"/>
      <c r="E417" s="167"/>
      <c r="F417" s="174"/>
      <c r="G417" s="175"/>
      <c r="H417" s="175"/>
      <c r="I417" s="175"/>
      <c r="J417" s="175"/>
      <c r="K417" s="175"/>
      <c r="L417" s="176"/>
      <c r="M417" s="176"/>
      <c r="N417" s="176"/>
      <c r="O417" s="176"/>
      <c r="P417" s="177"/>
      <c r="Q417" s="175"/>
    </row>
    <row r="418" spans="2:17" ht="15.75" customHeight="1">
      <c r="B418" s="173"/>
      <c r="C418" s="173"/>
      <c r="D418" s="173"/>
      <c r="E418" s="167"/>
      <c r="F418" s="174"/>
      <c r="G418" s="175"/>
      <c r="H418" s="175"/>
      <c r="I418" s="175"/>
      <c r="J418" s="175"/>
      <c r="K418" s="175"/>
      <c r="L418" s="176"/>
      <c r="M418" s="176"/>
      <c r="N418" s="176"/>
      <c r="O418" s="176"/>
      <c r="P418" s="177"/>
      <c r="Q418" s="175"/>
    </row>
    <row r="419" spans="2:17" ht="15.75" customHeight="1">
      <c r="B419" s="173"/>
      <c r="C419" s="173"/>
      <c r="D419" s="173"/>
      <c r="E419" s="167"/>
      <c r="F419" s="174"/>
      <c r="G419" s="175"/>
      <c r="H419" s="175"/>
      <c r="I419" s="175"/>
      <c r="J419" s="175"/>
      <c r="K419" s="175"/>
      <c r="L419" s="176"/>
      <c r="M419" s="176"/>
      <c r="N419" s="176"/>
      <c r="O419" s="176"/>
      <c r="P419" s="177"/>
      <c r="Q419" s="175"/>
    </row>
    <row r="420" spans="2:17" ht="15.75" customHeight="1">
      <c r="B420" s="173"/>
      <c r="C420" s="173"/>
      <c r="D420" s="173"/>
      <c r="E420" s="167"/>
      <c r="F420" s="174"/>
      <c r="G420" s="175"/>
      <c r="H420" s="175"/>
      <c r="I420" s="175"/>
      <c r="J420" s="175"/>
      <c r="K420" s="175"/>
      <c r="L420" s="176"/>
      <c r="M420" s="176"/>
      <c r="N420" s="176"/>
      <c r="O420" s="176"/>
      <c r="P420" s="177"/>
      <c r="Q420" s="175"/>
    </row>
    <row r="421" spans="2:17" ht="15.75" customHeight="1">
      <c r="B421" s="173"/>
      <c r="C421" s="173"/>
      <c r="D421" s="173"/>
      <c r="E421" s="167"/>
      <c r="F421" s="174"/>
      <c r="G421" s="175"/>
      <c r="H421" s="175"/>
      <c r="I421" s="175"/>
      <c r="J421" s="175"/>
      <c r="K421" s="175"/>
      <c r="L421" s="176"/>
      <c r="M421" s="176"/>
      <c r="N421" s="176"/>
      <c r="O421" s="176"/>
      <c r="P421" s="177"/>
      <c r="Q421" s="175"/>
    </row>
    <row r="422" spans="2:17" ht="15.75" customHeight="1">
      <c r="B422" s="173"/>
      <c r="C422" s="173"/>
      <c r="D422" s="173"/>
      <c r="E422" s="167"/>
      <c r="F422" s="174"/>
      <c r="G422" s="175"/>
      <c r="H422" s="175"/>
      <c r="I422" s="175"/>
      <c r="J422" s="175"/>
      <c r="K422" s="175"/>
      <c r="L422" s="176"/>
      <c r="M422" s="176"/>
      <c r="N422" s="176"/>
      <c r="O422" s="176"/>
      <c r="P422" s="177"/>
      <c r="Q422" s="175"/>
    </row>
    <row r="423" spans="2:17" ht="15.75" customHeight="1">
      <c r="B423" s="173"/>
      <c r="C423" s="173"/>
      <c r="D423" s="173"/>
      <c r="E423" s="167"/>
      <c r="F423" s="174"/>
      <c r="G423" s="175"/>
      <c r="H423" s="175"/>
      <c r="I423" s="175"/>
      <c r="J423" s="175"/>
      <c r="K423" s="175"/>
      <c r="L423" s="176"/>
      <c r="M423" s="176"/>
      <c r="N423" s="176"/>
      <c r="O423" s="176"/>
      <c r="P423" s="177"/>
      <c r="Q423" s="175"/>
    </row>
    <row r="424" spans="2:17" ht="15.75" customHeight="1">
      <c r="B424" s="173"/>
      <c r="C424" s="173"/>
      <c r="D424" s="173"/>
      <c r="E424" s="167"/>
      <c r="F424" s="174"/>
      <c r="G424" s="175"/>
      <c r="H424" s="175"/>
      <c r="I424" s="175"/>
      <c r="J424" s="175"/>
      <c r="K424" s="175"/>
      <c r="L424" s="176"/>
      <c r="M424" s="176"/>
      <c r="N424" s="176"/>
      <c r="O424" s="176"/>
      <c r="P424" s="177"/>
      <c r="Q424" s="175"/>
    </row>
    <row r="425" spans="2:17" ht="15.75" customHeight="1">
      <c r="B425" s="173"/>
      <c r="C425" s="173"/>
      <c r="D425" s="173"/>
      <c r="E425" s="167"/>
      <c r="F425" s="174"/>
      <c r="G425" s="175"/>
      <c r="H425" s="175"/>
      <c r="I425" s="175"/>
      <c r="J425" s="175"/>
      <c r="K425" s="175"/>
      <c r="L425" s="176"/>
      <c r="M425" s="176"/>
      <c r="N425" s="176"/>
      <c r="O425" s="176"/>
      <c r="P425" s="177"/>
      <c r="Q425" s="175"/>
    </row>
    <row r="426" spans="2:17" ht="15.75" customHeight="1">
      <c r="B426" s="173"/>
      <c r="C426" s="173"/>
      <c r="D426" s="173"/>
      <c r="E426" s="167"/>
      <c r="F426" s="174"/>
      <c r="G426" s="175"/>
      <c r="H426" s="175"/>
      <c r="I426" s="175"/>
      <c r="J426" s="175"/>
      <c r="K426" s="175"/>
      <c r="L426" s="176"/>
      <c r="M426" s="176"/>
      <c r="N426" s="176"/>
      <c r="O426" s="176"/>
      <c r="P426" s="177"/>
      <c r="Q426" s="175"/>
    </row>
    <row r="427" spans="2:17" ht="15.75" customHeight="1">
      <c r="B427" s="173"/>
      <c r="C427" s="173"/>
      <c r="D427" s="173"/>
      <c r="E427" s="167"/>
      <c r="F427" s="174"/>
      <c r="G427" s="175"/>
      <c r="H427" s="175"/>
      <c r="I427" s="175"/>
      <c r="J427" s="175"/>
      <c r="K427" s="175"/>
      <c r="L427" s="176"/>
      <c r="M427" s="176"/>
      <c r="N427" s="176"/>
      <c r="O427" s="176"/>
      <c r="P427" s="177"/>
      <c r="Q427" s="175"/>
    </row>
    <row r="428" spans="2:17" ht="15.75" customHeight="1">
      <c r="B428" s="173"/>
      <c r="C428" s="173"/>
      <c r="D428" s="173"/>
      <c r="E428" s="167"/>
      <c r="F428" s="174"/>
      <c r="G428" s="175"/>
      <c r="H428" s="175"/>
      <c r="I428" s="175"/>
      <c r="J428" s="175"/>
      <c r="K428" s="175"/>
      <c r="L428" s="176"/>
      <c r="M428" s="176"/>
      <c r="N428" s="176"/>
      <c r="O428" s="176"/>
      <c r="P428" s="177"/>
      <c r="Q428" s="175"/>
    </row>
    <row r="429" spans="2:17" ht="15.75" customHeight="1">
      <c r="B429" s="173"/>
      <c r="C429" s="173"/>
      <c r="D429" s="173"/>
      <c r="E429" s="167"/>
      <c r="F429" s="174"/>
      <c r="G429" s="175"/>
      <c r="H429" s="175"/>
      <c r="I429" s="175"/>
      <c r="J429" s="175"/>
      <c r="K429" s="175"/>
      <c r="L429" s="176"/>
      <c r="M429" s="176"/>
      <c r="N429" s="176"/>
      <c r="O429" s="176"/>
      <c r="P429" s="177"/>
      <c r="Q429" s="175"/>
    </row>
    <row r="430" spans="2:17" ht="15.75" customHeight="1">
      <c r="B430" s="173"/>
      <c r="C430" s="173"/>
      <c r="D430" s="173"/>
      <c r="E430" s="167"/>
      <c r="F430" s="174"/>
      <c r="G430" s="175"/>
      <c r="H430" s="175"/>
      <c r="I430" s="175"/>
      <c r="J430" s="175"/>
      <c r="K430" s="175"/>
      <c r="L430" s="176"/>
      <c r="M430" s="176"/>
      <c r="N430" s="176"/>
      <c r="O430" s="176"/>
      <c r="P430" s="177"/>
      <c r="Q430" s="175"/>
    </row>
    <row r="431" spans="2:17" ht="15.75" customHeight="1">
      <c r="B431" s="173"/>
      <c r="C431" s="173"/>
      <c r="D431" s="173"/>
      <c r="E431" s="167"/>
      <c r="F431" s="174"/>
      <c r="G431" s="175"/>
      <c r="H431" s="175"/>
      <c r="I431" s="175"/>
      <c r="J431" s="175"/>
      <c r="K431" s="175"/>
      <c r="L431" s="176"/>
      <c r="M431" s="176"/>
      <c r="N431" s="176"/>
      <c r="O431" s="176"/>
      <c r="P431" s="177"/>
      <c r="Q431" s="175"/>
    </row>
    <row r="432" spans="2:17" ht="15.75" customHeight="1">
      <c r="B432" s="173"/>
      <c r="C432" s="173"/>
      <c r="D432" s="173"/>
      <c r="E432" s="167"/>
      <c r="F432" s="174"/>
      <c r="G432" s="175"/>
      <c r="H432" s="175"/>
      <c r="I432" s="175"/>
      <c r="J432" s="175"/>
      <c r="K432" s="175"/>
      <c r="L432" s="176"/>
      <c r="M432" s="176"/>
      <c r="N432" s="176"/>
      <c r="O432" s="176"/>
      <c r="P432" s="177"/>
      <c r="Q432" s="175"/>
    </row>
    <row r="433" spans="2:17" ht="15.75" customHeight="1">
      <c r="B433" s="173"/>
      <c r="C433" s="173"/>
      <c r="D433" s="173"/>
      <c r="E433" s="167"/>
      <c r="F433" s="174"/>
      <c r="G433" s="175"/>
      <c r="H433" s="175"/>
      <c r="I433" s="175"/>
      <c r="J433" s="175"/>
      <c r="K433" s="175"/>
      <c r="L433" s="176"/>
      <c r="M433" s="176"/>
      <c r="N433" s="176"/>
      <c r="O433" s="176"/>
      <c r="P433" s="177"/>
      <c r="Q433" s="175"/>
    </row>
    <row r="434" spans="2:17" ht="15.75" customHeight="1">
      <c r="B434" s="173"/>
      <c r="C434" s="173"/>
      <c r="D434" s="173"/>
      <c r="E434" s="167"/>
      <c r="F434" s="174"/>
      <c r="G434" s="175"/>
      <c r="H434" s="175"/>
      <c r="I434" s="175"/>
      <c r="J434" s="175"/>
      <c r="K434" s="175"/>
      <c r="L434" s="176"/>
      <c r="M434" s="176"/>
      <c r="N434" s="176"/>
      <c r="O434" s="176"/>
      <c r="P434" s="177"/>
      <c r="Q434" s="175"/>
    </row>
    <row r="435" spans="2:17" ht="15.75" customHeight="1">
      <c r="B435" s="173"/>
      <c r="C435" s="173"/>
      <c r="D435" s="173"/>
      <c r="E435" s="167"/>
      <c r="F435" s="174"/>
      <c r="G435" s="175"/>
      <c r="H435" s="175"/>
      <c r="I435" s="175"/>
      <c r="J435" s="175"/>
      <c r="K435" s="175"/>
      <c r="L435" s="176"/>
      <c r="M435" s="176"/>
      <c r="N435" s="176"/>
      <c r="O435" s="176"/>
      <c r="P435" s="177"/>
      <c r="Q435" s="175"/>
    </row>
    <row r="436" spans="2:17" ht="15.75" customHeight="1">
      <c r="B436" s="173"/>
      <c r="C436" s="173"/>
      <c r="D436" s="173"/>
      <c r="E436" s="167"/>
      <c r="F436" s="174"/>
      <c r="G436" s="175"/>
      <c r="H436" s="175"/>
      <c r="I436" s="175"/>
      <c r="J436" s="175"/>
      <c r="K436" s="175"/>
      <c r="L436" s="176"/>
      <c r="M436" s="176"/>
      <c r="N436" s="176"/>
      <c r="O436" s="176"/>
      <c r="P436" s="177"/>
      <c r="Q436" s="175"/>
    </row>
    <row r="437" spans="2:17" ht="15.75" customHeight="1">
      <c r="B437" s="173"/>
      <c r="C437" s="173"/>
      <c r="D437" s="173"/>
      <c r="E437" s="167"/>
      <c r="F437" s="174"/>
      <c r="G437" s="175"/>
      <c r="H437" s="175"/>
      <c r="I437" s="175"/>
      <c r="J437" s="175"/>
      <c r="K437" s="175"/>
      <c r="L437" s="176"/>
      <c r="M437" s="176"/>
      <c r="N437" s="176"/>
      <c r="O437" s="176"/>
      <c r="P437" s="177"/>
      <c r="Q437" s="175"/>
    </row>
    <row r="438" spans="2:17" ht="15.75" customHeight="1">
      <c r="B438" s="173"/>
      <c r="C438" s="173"/>
      <c r="D438" s="173"/>
      <c r="E438" s="167"/>
      <c r="F438" s="174"/>
      <c r="G438" s="175"/>
      <c r="H438" s="175"/>
      <c r="I438" s="175"/>
      <c r="J438" s="175"/>
      <c r="K438" s="175"/>
      <c r="L438" s="176"/>
      <c r="M438" s="176"/>
      <c r="N438" s="176"/>
      <c r="O438" s="176"/>
      <c r="P438" s="177"/>
      <c r="Q438" s="175"/>
    </row>
    <row r="439" spans="2:17" ht="15.75" customHeight="1">
      <c r="B439" s="173"/>
      <c r="C439" s="173"/>
      <c r="D439" s="173"/>
      <c r="E439" s="167"/>
      <c r="F439" s="174"/>
      <c r="G439" s="175"/>
      <c r="H439" s="175"/>
      <c r="I439" s="175"/>
      <c r="J439" s="175"/>
      <c r="K439" s="175"/>
      <c r="L439" s="176"/>
      <c r="M439" s="176"/>
      <c r="N439" s="176"/>
      <c r="O439" s="176"/>
      <c r="P439" s="177"/>
      <c r="Q439" s="175"/>
    </row>
    <row r="440" spans="2:17" ht="15.75" customHeight="1">
      <c r="B440" s="173"/>
      <c r="C440" s="173"/>
      <c r="D440" s="173"/>
      <c r="E440" s="167"/>
      <c r="F440" s="174"/>
      <c r="G440" s="175"/>
      <c r="H440" s="175"/>
      <c r="I440" s="175"/>
      <c r="J440" s="175"/>
      <c r="K440" s="175"/>
      <c r="L440" s="176"/>
      <c r="M440" s="176"/>
      <c r="N440" s="176"/>
      <c r="O440" s="176"/>
      <c r="P440" s="177"/>
      <c r="Q440" s="175"/>
    </row>
    <row r="441" spans="2:17" ht="15.75" customHeight="1">
      <c r="B441" s="173"/>
      <c r="C441" s="173"/>
      <c r="D441" s="173"/>
      <c r="E441" s="167"/>
      <c r="F441" s="174"/>
      <c r="G441" s="175"/>
      <c r="H441" s="175"/>
      <c r="I441" s="175"/>
      <c r="J441" s="175"/>
      <c r="K441" s="175"/>
      <c r="L441" s="176"/>
      <c r="M441" s="176"/>
      <c r="N441" s="176"/>
      <c r="O441" s="176"/>
      <c r="P441" s="177"/>
      <c r="Q441" s="175"/>
    </row>
    <row r="442" spans="2:17" ht="15.75" customHeight="1">
      <c r="B442" s="173"/>
      <c r="C442" s="173"/>
      <c r="D442" s="173"/>
      <c r="E442" s="167"/>
      <c r="F442" s="174"/>
      <c r="G442" s="175"/>
      <c r="H442" s="175"/>
      <c r="I442" s="175"/>
      <c r="J442" s="175"/>
      <c r="K442" s="175"/>
      <c r="L442" s="176"/>
      <c r="M442" s="176"/>
      <c r="N442" s="176"/>
      <c r="O442" s="176"/>
      <c r="P442" s="177"/>
      <c r="Q442" s="175"/>
    </row>
    <row r="443" spans="2:17" ht="15.75" customHeight="1">
      <c r="B443" s="173"/>
      <c r="C443" s="173"/>
      <c r="D443" s="173"/>
      <c r="E443" s="167"/>
      <c r="F443" s="174"/>
      <c r="G443" s="175"/>
      <c r="H443" s="175"/>
      <c r="I443" s="175"/>
      <c r="J443" s="175"/>
      <c r="K443" s="175"/>
      <c r="L443" s="176"/>
      <c r="M443" s="176"/>
      <c r="N443" s="176"/>
      <c r="O443" s="176"/>
      <c r="P443" s="177"/>
      <c r="Q443" s="175"/>
    </row>
    <row r="444" spans="2:17" ht="15.75" customHeight="1">
      <c r="B444" s="173"/>
      <c r="C444" s="173"/>
      <c r="D444" s="173"/>
      <c r="E444" s="167"/>
      <c r="F444" s="174"/>
      <c r="G444" s="175"/>
      <c r="H444" s="175"/>
      <c r="I444" s="175"/>
      <c r="J444" s="175"/>
      <c r="K444" s="175"/>
      <c r="L444" s="176"/>
      <c r="M444" s="176"/>
      <c r="N444" s="176"/>
      <c r="O444" s="176"/>
      <c r="P444" s="177"/>
      <c r="Q444" s="175"/>
    </row>
    <row r="445" spans="2:17" ht="15.75" customHeight="1">
      <c r="B445" s="173"/>
      <c r="C445" s="173"/>
      <c r="D445" s="173"/>
      <c r="E445" s="167"/>
      <c r="F445" s="174"/>
      <c r="G445" s="175"/>
      <c r="H445" s="175"/>
      <c r="I445" s="175"/>
      <c r="J445" s="175"/>
      <c r="K445" s="175"/>
      <c r="L445" s="176"/>
      <c r="M445" s="176"/>
      <c r="N445" s="176"/>
      <c r="O445" s="176"/>
      <c r="P445" s="177"/>
      <c r="Q445" s="175"/>
    </row>
    <row r="446" spans="2:17" ht="15.75" customHeight="1">
      <c r="B446" s="173"/>
      <c r="C446" s="173"/>
      <c r="D446" s="173"/>
      <c r="E446" s="167"/>
      <c r="F446" s="174"/>
      <c r="G446" s="175"/>
      <c r="H446" s="175"/>
      <c r="I446" s="175"/>
      <c r="J446" s="175"/>
      <c r="K446" s="175"/>
      <c r="L446" s="176"/>
      <c r="M446" s="176"/>
      <c r="N446" s="176"/>
      <c r="O446" s="176"/>
      <c r="P446" s="177"/>
      <c r="Q446" s="175"/>
    </row>
    <row r="447" spans="2:17" ht="15.75" customHeight="1">
      <c r="B447" s="173"/>
      <c r="C447" s="173"/>
      <c r="D447" s="173"/>
      <c r="E447" s="167"/>
      <c r="F447" s="174"/>
      <c r="G447" s="175"/>
      <c r="H447" s="175"/>
      <c r="I447" s="175"/>
      <c r="J447" s="175"/>
      <c r="K447" s="175"/>
      <c r="L447" s="176"/>
      <c r="M447" s="176"/>
      <c r="N447" s="176"/>
      <c r="O447" s="176"/>
      <c r="P447" s="177"/>
      <c r="Q447" s="175"/>
    </row>
    <row r="448" spans="2:17" ht="15.75" customHeight="1">
      <c r="B448" s="173"/>
      <c r="C448" s="173"/>
      <c r="D448" s="173"/>
      <c r="E448" s="167"/>
      <c r="F448" s="174"/>
      <c r="G448" s="175"/>
      <c r="H448" s="175"/>
      <c r="I448" s="175"/>
      <c r="J448" s="175"/>
      <c r="K448" s="175"/>
      <c r="L448" s="176"/>
      <c r="M448" s="176"/>
      <c r="N448" s="176"/>
      <c r="O448" s="176"/>
      <c r="P448" s="177"/>
      <c r="Q448" s="175"/>
    </row>
    <row r="449" spans="2:17" ht="15.75" customHeight="1">
      <c r="B449" s="173"/>
      <c r="C449" s="173"/>
      <c r="D449" s="173"/>
      <c r="E449" s="167"/>
      <c r="F449" s="174"/>
      <c r="G449" s="175"/>
      <c r="H449" s="175"/>
      <c r="I449" s="175"/>
      <c r="J449" s="175"/>
      <c r="K449" s="175"/>
      <c r="L449" s="176"/>
      <c r="M449" s="176"/>
      <c r="N449" s="176"/>
      <c r="O449" s="176"/>
      <c r="P449" s="177"/>
      <c r="Q449" s="175"/>
    </row>
    <row r="450" spans="2:17" ht="15.75" customHeight="1">
      <c r="B450" s="173"/>
      <c r="C450" s="173"/>
      <c r="D450" s="173"/>
      <c r="E450" s="167"/>
      <c r="F450" s="174"/>
      <c r="G450" s="175"/>
      <c r="H450" s="175"/>
      <c r="I450" s="175"/>
      <c r="J450" s="175"/>
      <c r="K450" s="175"/>
      <c r="L450" s="176"/>
      <c r="M450" s="176"/>
      <c r="N450" s="176"/>
      <c r="O450" s="176"/>
      <c r="P450" s="177"/>
      <c r="Q450" s="175"/>
    </row>
    <row r="451" spans="2:17" ht="15.75" customHeight="1">
      <c r="B451" s="173"/>
      <c r="C451" s="173"/>
      <c r="D451" s="173"/>
      <c r="E451" s="167"/>
      <c r="F451" s="174"/>
      <c r="G451" s="175"/>
      <c r="H451" s="175"/>
      <c r="I451" s="175"/>
      <c r="J451" s="175"/>
      <c r="K451" s="175"/>
      <c r="L451" s="176"/>
      <c r="M451" s="176"/>
      <c r="N451" s="176"/>
      <c r="O451" s="176"/>
      <c r="P451" s="177"/>
      <c r="Q451" s="175"/>
    </row>
    <row r="452" spans="2:17" ht="15.75" customHeight="1">
      <c r="B452" s="173"/>
      <c r="C452" s="173"/>
      <c r="D452" s="173"/>
      <c r="E452" s="167"/>
      <c r="F452" s="174"/>
      <c r="G452" s="175"/>
      <c r="H452" s="175"/>
      <c r="I452" s="175"/>
      <c r="J452" s="175"/>
      <c r="K452" s="175"/>
      <c r="L452" s="176"/>
      <c r="M452" s="176"/>
      <c r="N452" s="176"/>
      <c r="O452" s="176"/>
      <c r="P452" s="177"/>
      <c r="Q452" s="175"/>
    </row>
    <row r="453" spans="2:17" ht="15.75" customHeight="1">
      <c r="B453" s="173"/>
      <c r="C453" s="173"/>
      <c r="D453" s="173"/>
      <c r="E453" s="167"/>
      <c r="F453" s="174"/>
      <c r="G453" s="175"/>
      <c r="H453" s="175"/>
      <c r="I453" s="175"/>
      <c r="J453" s="175"/>
      <c r="K453" s="175"/>
      <c r="L453" s="176"/>
      <c r="M453" s="176"/>
      <c r="N453" s="176"/>
      <c r="O453" s="176"/>
      <c r="P453" s="177"/>
      <c r="Q453" s="175"/>
    </row>
    <row r="454" spans="2:17" ht="15.75" customHeight="1">
      <c r="B454" s="173"/>
      <c r="C454" s="173"/>
      <c r="D454" s="173"/>
      <c r="E454" s="167"/>
      <c r="F454" s="174"/>
      <c r="G454" s="175"/>
      <c r="H454" s="175"/>
      <c r="I454" s="175"/>
      <c r="J454" s="175"/>
      <c r="K454" s="175"/>
      <c r="L454" s="176"/>
      <c r="M454" s="176"/>
      <c r="N454" s="176"/>
      <c r="O454" s="176"/>
      <c r="P454" s="177"/>
      <c r="Q454" s="175"/>
    </row>
    <row r="455" spans="2:17" ht="15.75" customHeight="1">
      <c r="B455" s="173"/>
      <c r="C455" s="173"/>
      <c r="D455" s="173"/>
      <c r="E455" s="167"/>
      <c r="F455" s="174"/>
      <c r="G455" s="175"/>
      <c r="H455" s="175"/>
      <c r="I455" s="175"/>
      <c r="J455" s="175"/>
      <c r="K455" s="175"/>
      <c r="L455" s="176"/>
      <c r="M455" s="176"/>
      <c r="N455" s="176"/>
      <c r="O455" s="176"/>
      <c r="P455" s="177"/>
      <c r="Q455" s="175"/>
    </row>
    <row r="456" spans="2:17" ht="15.75" customHeight="1">
      <c r="B456" s="173"/>
      <c r="C456" s="173"/>
      <c r="D456" s="173"/>
      <c r="E456" s="167"/>
      <c r="F456" s="174"/>
      <c r="G456" s="175"/>
      <c r="H456" s="175"/>
      <c r="I456" s="175"/>
      <c r="J456" s="175"/>
      <c r="K456" s="175"/>
      <c r="L456" s="176"/>
      <c r="M456" s="176"/>
      <c r="N456" s="176"/>
      <c r="O456" s="176"/>
      <c r="P456" s="177"/>
      <c r="Q456" s="175"/>
    </row>
    <row r="457" spans="2:17" ht="15.75" customHeight="1">
      <c r="B457" s="173"/>
      <c r="C457" s="173"/>
      <c r="D457" s="173"/>
      <c r="E457" s="167"/>
      <c r="F457" s="174"/>
      <c r="G457" s="175"/>
      <c r="H457" s="175"/>
      <c r="I457" s="175"/>
      <c r="J457" s="175"/>
      <c r="K457" s="175"/>
      <c r="L457" s="176"/>
      <c r="M457" s="176"/>
      <c r="N457" s="176"/>
      <c r="O457" s="176"/>
      <c r="P457" s="177"/>
      <c r="Q457" s="175"/>
    </row>
    <row r="458" spans="2:17" ht="15.75" customHeight="1">
      <c r="B458" s="173"/>
      <c r="C458" s="173"/>
      <c r="D458" s="173"/>
      <c r="E458" s="167"/>
      <c r="F458" s="174"/>
      <c r="G458" s="175"/>
      <c r="H458" s="175"/>
      <c r="I458" s="175"/>
      <c r="J458" s="175"/>
      <c r="K458" s="175"/>
      <c r="L458" s="176"/>
      <c r="M458" s="176"/>
      <c r="N458" s="176"/>
      <c r="O458" s="176"/>
      <c r="P458" s="177"/>
      <c r="Q458" s="175"/>
    </row>
    <row r="459" spans="2:17" ht="15.75" customHeight="1">
      <c r="B459" s="173"/>
      <c r="C459" s="173"/>
      <c r="D459" s="173"/>
      <c r="E459" s="167"/>
      <c r="F459" s="174"/>
      <c r="G459" s="175"/>
      <c r="H459" s="175"/>
      <c r="I459" s="175"/>
      <c r="J459" s="175"/>
      <c r="K459" s="175"/>
      <c r="L459" s="176"/>
      <c r="M459" s="176"/>
      <c r="N459" s="176"/>
      <c r="O459" s="176"/>
      <c r="P459" s="177"/>
      <c r="Q459" s="175"/>
    </row>
    <row r="460" spans="2:17" ht="15.75" customHeight="1">
      <c r="B460" s="173"/>
      <c r="C460" s="173"/>
      <c r="D460" s="173"/>
      <c r="E460" s="167"/>
      <c r="F460" s="174"/>
      <c r="G460" s="175"/>
      <c r="H460" s="175"/>
      <c r="I460" s="175"/>
      <c r="J460" s="175"/>
      <c r="K460" s="175"/>
      <c r="L460" s="176"/>
      <c r="M460" s="176"/>
      <c r="N460" s="176"/>
      <c r="O460" s="176"/>
      <c r="P460" s="177"/>
      <c r="Q460" s="175"/>
    </row>
    <row r="461" spans="2:17" ht="15.75" customHeight="1">
      <c r="B461" s="173"/>
      <c r="C461" s="173"/>
      <c r="D461" s="173"/>
      <c r="E461" s="167"/>
      <c r="F461" s="174"/>
      <c r="G461" s="175"/>
      <c r="H461" s="175"/>
      <c r="I461" s="175"/>
      <c r="J461" s="175"/>
      <c r="K461" s="175"/>
      <c r="L461" s="176"/>
      <c r="M461" s="176"/>
      <c r="N461" s="176"/>
      <c r="O461" s="176"/>
      <c r="P461" s="177"/>
      <c r="Q461" s="175"/>
    </row>
    <row r="462" spans="2:17" ht="15.75" customHeight="1">
      <c r="B462" s="173"/>
      <c r="C462" s="173"/>
      <c r="D462" s="173"/>
      <c r="E462" s="167"/>
      <c r="F462" s="174"/>
      <c r="G462" s="175"/>
      <c r="H462" s="175"/>
      <c r="I462" s="175"/>
      <c r="J462" s="175"/>
      <c r="K462" s="175"/>
      <c r="L462" s="176"/>
      <c r="M462" s="176"/>
      <c r="N462" s="176"/>
      <c r="O462" s="176"/>
      <c r="P462" s="177"/>
      <c r="Q462" s="175"/>
    </row>
    <row r="463" spans="2:17" ht="15.75" customHeight="1">
      <c r="B463" s="173"/>
      <c r="C463" s="173"/>
      <c r="D463" s="173"/>
      <c r="E463" s="167"/>
      <c r="F463" s="174"/>
      <c r="G463" s="175"/>
      <c r="H463" s="175"/>
      <c r="I463" s="175"/>
      <c r="J463" s="175"/>
      <c r="K463" s="175"/>
      <c r="L463" s="176"/>
      <c r="M463" s="176"/>
      <c r="N463" s="176"/>
      <c r="O463" s="176"/>
      <c r="P463" s="177"/>
      <c r="Q463" s="175"/>
    </row>
    <row r="464" spans="2:17" ht="15.75" customHeight="1">
      <c r="B464" s="173"/>
      <c r="C464" s="173"/>
      <c r="D464" s="173"/>
      <c r="E464" s="167"/>
      <c r="F464" s="174"/>
      <c r="G464" s="175"/>
      <c r="H464" s="175"/>
      <c r="I464" s="175"/>
      <c r="J464" s="175"/>
      <c r="K464" s="175"/>
      <c r="L464" s="176"/>
      <c r="M464" s="176"/>
      <c r="N464" s="176"/>
      <c r="O464" s="176"/>
      <c r="P464" s="177"/>
      <c r="Q464" s="175"/>
    </row>
    <row r="465" spans="2:17" ht="15.75" customHeight="1">
      <c r="B465" s="173"/>
      <c r="C465" s="173"/>
      <c r="D465" s="173"/>
      <c r="E465" s="167"/>
      <c r="F465" s="174"/>
      <c r="G465" s="175"/>
      <c r="H465" s="175"/>
      <c r="I465" s="175"/>
      <c r="J465" s="175"/>
      <c r="K465" s="175"/>
      <c r="L465" s="176"/>
      <c r="M465" s="176"/>
      <c r="N465" s="176"/>
      <c r="O465" s="176"/>
      <c r="P465" s="177"/>
      <c r="Q465" s="175"/>
    </row>
    <row r="466" spans="2:17" ht="15.75" customHeight="1">
      <c r="B466" s="173"/>
      <c r="C466" s="173"/>
      <c r="D466" s="173"/>
      <c r="E466" s="167"/>
      <c r="F466" s="174"/>
      <c r="G466" s="175"/>
      <c r="H466" s="175"/>
      <c r="I466" s="175"/>
      <c r="J466" s="175"/>
      <c r="K466" s="175"/>
      <c r="L466" s="176"/>
      <c r="M466" s="176"/>
      <c r="N466" s="176"/>
      <c r="O466" s="176"/>
      <c r="P466" s="177"/>
      <c r="Q466" s="175"/>
    </row>
    <row r="467" spans="2:17" ht="15.75" customHeight="1">
      <c r="B467" s="173"/>
      <c r="C467" s="173"/>
      <c r="D467" s="173"/>
      <c r="E467" s="167"/>
      <c r="F467" s="174"/>
      <c r="G467" s="175"/>
      <c r="H467" s="175"/>
      <c r="I467" s="175"/>
      <c r="J467" s="175"/>
      <c r="K467" s="175"/>
      <c r="L467" s="176"/>
      <c r="M467" s="176"/>
      <c r="N467" s="176"/>
      <c r="O467" s="176"/>
      <c r="P467" s="177"/>
      <c r="Q467" s="175"/>
    </row>
    <row r="468" spans="2:17" ht="15.75" customHeight="1">
      <c r="B468" s="173"/>
      <c r="C468" s="173"/>
      <c r="D468" s="173"/>
      <c r="E468" s="167"/>
      <c r="F468" s="174"/>
      <c r="G468" s="175"/>
      <c r="H468" s="175"/>
      <c r="I468" s="175"/>
      <c r="J468" s="175"/>
      <c r="K468" s="175"/>
      <c r="L468" s="176"/>
      <c r="M468" s="176"/>
      <c r="N468" s="176"/>
      <c r="O468" s="176"/>
      <c r="P468" s="177"/>
      <c r="Q468" s="175"/>
    </row>
    <row r="469" spans="2:17" ht="15.75" customHeight="1">
      <c r="B469" s="173"/>
      <c r="C469" s="173"/>
      <c r="D469" s="173"/>
      <c r="E469" s="167"/>
      <c r="F469" s="174"/>
      <c r="G469" s="175"/>
      <c r="H469" s="175"/>
      <c r="I469" s="175"/>
      <c r="J469" s="175"/>
      <c r="K469" s="175"/>
      <c r="L469" s="176"/>
      <c r="M469" s="176"/>
      <c r="N469" s="176"/>
      <c r="O469" s="176"/>
      <c r="P469" s="177"/>
      <c r="Q469" s="175"/>
    </row>
    <row r="470" spans="2:17" ht="15.75" customHeight="1">
      <c r="B470" s="173"/>
      <c r="C470" s="173"/>
      <c r="D470" s="173"/>
      <c r="E470" s="167"/>
      <c r="F470" s="174"/>
      <c r="G470" s="175"/>
      <c r="H470" s="175"/>
      <c r="I470" s="175"/>
      <c r="J470" s="175"/>
      <c r="K470" s="175"/>
      <c r="L470" s="176"/>
      <c r="M470" s="176"/>
      <c r="N470" s="176"/>
      <c r="O470" s="176"/>
      <c r="P470" s="177"/>
      <c r="Q470" s="175"/>
    </row>
    <row r="471" spans="2:17" ht="15.75" customHeight="1">
      <c r="B471" s="173"/>
      <c r="C471" s="173"/>
      <c r="D471" s="173"/>
      <c r="E471" s="167"/>
      <c r="F471" s="174"/>
      <c r="G471" s="175"/>
      <c r="H471" s="175"/>
      <c r="I471" s="175"/>
      <c r="J471" s="175"/>
      <c r="K471" s="175"/>
      <c r="L471" s="176"/>
      <c r="M471" s="176"/>
      <c r="N471" s="176"/>
      <c r="O471" s="176"/>
      <c r="P471" s="177"/>
      <c r="Q471" s="175"/>
    </row>
    <row r="472" spans="2:17" ht="15.75" customHeight="1">
      <c r="B472" s="173"/>
      <c r="C472" s="173"/>
      <c r="D472" s="173"/>
      <c r="E472" s="167"/>
      <c r="F472" s="174"/>
      <c r="G472" s="175"/>
      <c r="H472" s="175"/>
      <c r="I472" s="175"/>
      <c r="J472" s="175"/>
      <c r="K472" s="175"/>
      <c r="L472" s="176"/>
      <c r="M472" s="176"/>
      <c r="N472" s="176"/>
      <c r="O472" s="176"/>
      <c r="P472" s="177"/>
      <c r="Q472" s="175"/>
    </row>
    <row r="473" spans="2:17" ht="15.75" customHeight="1">
      <c r="B473" s="173"/>
      <c r="C473" s="173"/>
      <c r="D473" s="173"/>
      <c r="E473" s="167"/>
      <c r="F473" s="174"/>
      <c r="G473" s="175"/>
      <c r="H473" s="175"/>
      <c r="I473" s="175"/>
      <c r="J473" s="175"/>
      <c r="K473" s="175"/>
      <c r="L473" s="176"/>
      <c r="M473" s="176"/>
      <c r="N473" s="176"/>
      <c r="O473" s="176"/>
      <c r="P473" s="177"/>
      <c r="Q473" s="175"/>
    </row>
    <row r="474" spans="2:17" ht="15.75" customHeight="1">
      <c r="B474" s="101"/>
      <c r="C474" s="101"/>
      <c r="D474" s="101"/>
      <c r="F474" s="111"/>
      <c r="G474" s="153"/>
      <c r="H474" s="102"/>
      <c r="I474" s="102"/>
      <c r="J474" s="102"/>
      <c r="K474" s="102"/>
      <c r="L474" s="102"/>
      <c r="M474" s="102"/>
      <c r="N474" s="102"/>
      <c r="O474" s="102"/>
      <c r="P474" s="102"/>
      <c r="Q474" s="102"/>
    </row>
    <row r="475" spans="2:17" ht="15.75" customHeight="1">
      <c r="B475" s="101"/>
      <c r="C475" s="101"/>
      <c r="D475" s="101"/>
      <c r="F475" s="111"/>
      <c r="G475" s="153"/>
      <c r="H475" s="102"/>
      <c r="I475" s="102"/>
      <c r="J475" s="102"/>
      <c r="K475" s="102"/>
      <c r="L475" s="102"/>
      <c r="M475" s="102"/>
      <c r="N475" s="102"/>
      <c r="O475" s="102"/>
      <c r="P475" s="102"/>
      <c r="Q475" s="102"/>
    </row>
    <row r="476" spans="2:17" ht="15.75" customHeight="1">
      <c r="B476" s="101"/>
      <c r="C476" s="101"/>
      <c r="D476" s="101"/>
      <c r="F476" s="111"/>
      <c r="G476" s="153"/>
      <c r="H476" s="102"/>
      <c r="I476" s="102"/>
      <c r="J476" s="102"/>
      <c r="K476" s="102"/>
      <c r="L476" s="102"/>
      <c r="M476" s="102"/>
      <c r="N476" s="102"/>
      <c r="O476" s="102"/>
      <c r="P476" s="102"/>
      <c r="Q476" s="102"/>
    </row>
    <row r="477" spans="2:17" ht="15.75" customHeight="1">
      <c r="B477" s="101"/>
      <c r="C477" s="101"/>
      <c r="D477" s="101"/>
      <c r="F477" s="111"/>
      <c r="G477" s="153"/>
      <c r="H477" s="102"/>
      <c r="I477" s="102"/>
      <c r="J477" s="102"/>
      <c r="K477" s="102"/>
      <c r="L477" s="102"/>
      <c r="M477" s="102"/>
      <c r="N477" s="102"/>
      <c r="O477" s="102"/>
      <c r="P477" s="102"/>
      <c r="Q477" s="102"/>
    </row>
    <row r="478" spans="2:17" ht="15.75" customHeight="1">
      <c r="B478" s="101"/>
      <c r="C478" s="101"/>
      <c r="D478" s="101"/>
      <c r="F478" s="111"/>
      <c r="G478" s="153"/>
      <c r="H478" s="102"/>
      <c r="I478" s="102"/>
      <c r="J478" s="102"/>
      <c r="K478" s="102"/>
      <c r="L478" s="102"/>
      <c r="M478" s="102"/>
      <c r="N478" s="102"/>
      <c r="O478" s="102"/>
      <c r="P478" s="102"/>
      <c r="Q478" s="102"/>
    </row>
    <row r="479" spans="2:17" ht="15.75" customHeight="1">
      <c r="B479" s="101"/>
      <c r="C479" s="101"/>
      <c r="D479" s="101"/>
      <c r="F479" s="111"/>
      <c r="G479" s="153"/>
      <c r="H479" s="102"/>
      <c r="I479" s="102"/>
      <c r="J479" s="102"/>
      <c r="K479" s="102"/>
      <c r="L479" s="102"/>
      <c r="M479" s="102"/>
      <c r="N479" s="102"/>
      <c r="O479" s="102"/>
      <c r="P479" s="102"/>
      <c r="Q479" s="102"/>
    </row>
    <row r="480" spans="2:17" ht="15.75" customHeight="1">
      <c r="B480" s="101"/>
      <c r="C480" s="101"/>
      <c r="D480" s="101"/>
      <c r="F480" s="111"/>
      <c r="G480" s="153"/>
      <c r="H480" s="102"/>
      <c r="I480" s="102"/>
      <c r="J480" s="102"/>
      <c r="K480" s="102"/>
      <c r="L480" s="102"/>
      <c r="M480" s="102"/>
      <c r="N480" s="102"/>
      <c r="O480" s="102"/>
      <c r="P480" s="102"/>
      <c r="Q480" s="102"/>
    </row>
    <row r="481" spans="2:17" ht="15.75" customHeight="1">
      <c r="B481" s="101"/>
      <c r="C481" s="101"/>
      <c r="D481" s="101"/>
      <c r="F481" s="111"/>
      <c r="G481" s="153"/>
      <c r="H481" s="102"/>
      <c r="I481" s="102"/>
      <c r="J481" s="102"/>
      <c r="K481" s="102"/>
      <c r="L481" s="102"/>
      <c r="M481" s="102"/>
      <c r="N481" s="102"/>
      <c r="O481" s="102"/>
      <c r="P481" s="102"/>
      <c r="Q481" s="102"/>
    </row>
    <row r="482" spans="2:17" ht="15.75" customHeight="1">
      <c r="B482" s="101"/>
      <c r="C482" s="101"/>
      <c r="D482" s="101"/>
      <c r="F482" s="111"/>
      <c r="G482" s="153"/>
      <c r="H482" s="102"/>
      <c r="I482" s="102"/>
      <c r="J482" s="102"/>
      <c r="K482" s="102"/>
      <c r="L482" s="102"/>
      <c r="M482" s="102"/>
      <c r="N482" s="102"/>
      <c r="O482" s="102"/>
      <c r="P482" s="102"/>
      <c r="Q482" s="102"/>
    </row>
    <row r="483" spans="2:17" ht="15.75" customHeight="1">
      <c r="B483" s="101"/>
      <c r="C483" s="101"/>
      <c r="D483" s="101"/>
      <c r="F483" s="111"/>
      <c r="G483" s="153"/>
      <c r="H483" s="102"/>
      <c r="I483" s="102"/>
      <c r="J483" s="102"/>
      <c r="K483" s="102"/>
      <c r="L483" s="102"/>
      <c r="M483" s="102"/>
      <c r="N483" s="102"/>
      <c r="O483" s="102"/>
      <c r="P483" s="102"/>
      <c r="Q483" s="102"/>
    </row>
    <row r="484" spans="2:17" ht="15.75" customHeight="1">
      <c r="B484" s="101"/>
      <c r="C484" s="101"/>
      <c r="D484" s="101"/>
      <c r="F484" s="111"/>
      <c r="G484" s="153"/>
      <c r="H484" s="102"/>
      <c r="I484" s="102"/>
      <c r="J484" s="102"/>
      <c r="K484" s="102"/>
      <c r="L484" s="102"/>
      <c r="M484" s="102"/>
      <c r="N484" s="102"/>
      <c r="O484" s="102"/>
      <c r="P484" s="102"/>
      <c r="Q484" s="102"/>
    </row>
    <row r="485" spans="2:17" ht="15.75" customHeight="1">
      <c r="B485" s="101"/>
      <c r="C485" s="101"/>
      <c r="D485" s="101"/>
      <c r="F485" s="111"/>
      <c r="G485" s="153"/>
      <c r="H485" s="102"/>
      <c r="I485" s="102"/>
      <c r="J485" s="102"/>
      <c r="K485" s="102"/>
      <c r="L485" s="102"/>
      <c r="M485" s="102"/>
      <c r="N485" s="102"/>
      <c r="O485" s="102"/>
      <c r="P485" s="102"/>
      <c r="Q485" s="102"/>
    </row>
    <row r="486" spans="2:17" ht="15.75" customHeight="1">
      <c r="B486" s="101"/>
      <c r="C486" s="101"/>
      <c r="D486" s="101"/>
      <c r="F486" s="111"/>
      <c r="G486" s="153"/>
      <c r="H486" s="102"/>
      <c r="I486" s="102"/>
      <c r="J486" s="102"/>
      <c r="K486" s="102"/>
      <c r="L486" s="102"/>
      <c r="M486" s="102"/>
      <c r="N486" s="102"/>
      <c r="O486" s="102"/>
      <c r="P486" s="102"/>
      <c r="Q486" s="102"/>
    </row>
    <row r="487" spans="2:17" ht="15.75" customHeight="1">
      <c r="B487" s="101"/>
      <c r="C487" s="101"/>
      <c r="D487" s="101"/>
      <c r="F487" s="111"/>
      <c r="G487" s="153"/>
      <c r="H487" s="102"/>
      <c r="I487" s="102"/>
      <c r="J487" s="102"/>
      <c r="K487" s="102"/>
      <c r="L487" s="102"/>
      <c r="M487" s="102"/>
      <c r="N487" s="102"/>
      <c r="O487" s="102"/>
      <c r="P487" s="102"/>
      <c r="Q487" s="102"/>
    </row>
    <row r="488" spans="2:17" ht="15.75" customHeight="1">
      <c r="B488" s="101"/>
      <c r="C488" s="101"/>
      <c r="D488" s="101"/>
      <c r="F488" s="111"/>
      <c r="G488" s="153"/>
      <c r="H488" s="102"/>
      <c r="I488" s="102"/>
      <c r="J488" s="102"/>
      <c r="K488" s="102"/>
      <c r="L488" s="102"/>
      <c r="M488" s="102"/>
      <c r="N488" s="102"/>
      <c r="O488" s="102"/>
      <c r="P488" s="102"/>
      <c r="Q488" s="102"/>
    </row>
    <row r="489" spans="2:17" ht="15.75" customHeight="1">
      <c r="B489" s="101"/>
      <c r="C489" s="101"/>
      <c r="D489" s="101"/>
      <c r="F489" s="111"/>
      <c r="G489" s="153"/>
      <c r="H489" s="102"/>
      <c r="I489" s="102"/>
      <c r="J489" s="102"/>
      <c r="K489" s="102"/>
      <c r="L489" s="102"/>
      <c r="M489" s="102"/>
      <c r="N489" s="102"/>
      <c r="O489" s="102"/>
      <c r="P489" s="102"/>
      <c r="Q489" s="102"/>
    </row>
    <row r="490" spans="2:17" ht="15.75" customHeight="1">
      <c r="B490" s="101"/>
      <c r="C490" s="101"/>
      <c r="D490" s="101"/>
      <c r="F490" s="111"/>
      <c r="G490" s="153"/>
      <c r="H490" s="102"/>
      <c r="I490" s="102"/>
      <c r="J490" s="102"/>
      <c r="K490" s="102"/>
      <c r="L490" s="102"/>
      <c r="M490" s="102"/>
      <c r="N490" s="102"/>
      <c r="O490" s="102"/>
      <c r="P490" s="102"/>
      <c r="Q490" s="102"/>
    </row>
    <row r="491" spans="2:17" ht="15.75" customHeight="1">
      <c r="B491" s="101"/>
      <c r="C491" s="101"/>
      <c r="D491" s="101"/>
      <c r="F491" s="111"/>
      <c r="G491" s="153"/>
      <c r="H491" s="102"/>
      <c r="I491" s="102"/>
      <c r="J491" s="102"/>
      <c r="K491" s="102"/>
      <c r="L491" s="102"/>
      <c r="M491" s="102"/>
      <c r="N491" s="102"/>
      <c r="O491" s="102"/>
      <c r="P491" s="102"/>
      <c r="Q491" s="102"/>
    </row>
    <row r="492" spans="2:17" ht="15.75" customHeight="1">
      <c r="B492" s="101"/>
      <c r="C492" s="101"/>
      <c r="D492" s="101"/>
      <c r="F492" s="111"/>
      <c r="G492" s="153"/>
      <c r="H492" s="102"/>
      <c r="I492" s="102"/>
      <c r="J492" s="102"/>
      <c r="K492" s="102"/>
      <c r="L492" s="102"/>
      <c r="M492" s="102"/>
      <c r="N492" s="102"/>
      <c r="O492" s="102"/>
      <c r="P492" s="102"/>
      <c r="Q492" s="102"/>
    </row>
    <row r="493" spans="2:17" ht="15.75" customHeight="1">
      <c r="B493" s="101"/>
      <c r="C493" s="101"/>
      <c r="D493" s="101"/>
      <c r="F493" s="111"/>
      <c r="G493" s="153"/>
      <c r="H493" s="102"/>
      <c r="I493" s="102"/>
      <c r="J493" s="102"/>
      <c r="K493" s="102"/>
      <c r="L493" s="102"/>
      <c r="M493" s="102"/>
      <c r="N493" s="102"/>
      <c r="O493" s="102"/>
      <c r="P493" s="102"/>
      <c r="Q493" s="102"/>
    </row>
    <row r="494" spans="2:17" ht="15.75" customHeight="1">
      <c r="B494" s="101"/>
      <c r="C494" s="101"/>
      <c r="D494" s="101"/>
      <c r="F494" s="111"/>
      <c r="G494" s="153"/>
      <c r="H494" s="102"/>
      <c r="I494" s="102"/>
      <c r="J494" s="102"/>
      <c r="K494" s="102"/>
      <c r="L494" s="102"/>
      <c r="M494" s="102"/>
      <c r="N494" s="102"/>
      <c r="O494" s="102"/>
      <c r="P494" s="102"/>
      <c r="Q494" s="102"/>
    </row>
    <row r="495" spans="2:17" ht="15.75" customHeight="1">
      <c r="B495" s="101"/>
      <c r="C495" s="101"/>
      <c r="D495" s="101"/>
      <c r="F495" s="111"/>
      <c r="G495" s="153"/>
      <c r="H495" s="102"/>
      <c r="I495" s="102"/>
      <c r="J495" s="102"/>
      <c r="K495" s="102"/>
      <c r="L495" s="102"/>
      <c r="M495" s="102"/>
      <c r="N495" s="102"/>
      <c r="O495" s="102"/>
      <c r="P495" s="102"/>
      <c r="Q495" s="102"/>
    </row>
    <row r="496" spans="2:17" ht="15.75" customHeight="1">
      <c r="B496" s="101"/>
      <c r="C496" s="101"/>
      <c r="D496" s="101"/>
      <c r="F496" s="111"/>
      <c r="G496" s="153"/>
      <c r="H496" s="102"/>
      <c r="I496" s="102"/>
      <c r="J496" s="102"/>
      <c r="K496" s="102"/>
      <c r="L496" s="102"/>
      <c r="M496" s="102"/>
      <c r="N496" s="102"/>
      <c r="O496" s="102"/>
      <c r="P496" s="102"/>
      <c r="Q496" s="102"/>
    </row>
    <row r="497" spans="2:17" ht="15.75" customHeight="1">
      <c r="B497" s="101"/>
      <c r="C497" s="101"/>
      <c r="D497" s="101"/>
      <c r="F497" s="111"/>
      <c r="G497" s="153"/>
      <c r="H497" s="102"/>
      <c r="I497" s="102"/>
      <c r="J497" s="102"/>
      <c r="K497" s="102"/>
      <c r="L497" s="102"/>
      <c r="M497" s="102"/>
      <c r="N497" s="102"/>
      <c r="O497" s="102"/>
      <c r="P497" s="102"/>
      <c r="Q497" s="102"/>
    </row>
    <row r="498" spans="2:17" ht="15.75" customHeight="1">
      <c r="B498" s="101"/>
      <c r="C498" s="101"/>
      <c r="D498" s="101"/>
      <c r="F498" s="111"/>
      <c r="G498" s="153"/>
      <c r="H498" s="102"/>
      <c r="I498" s="102"/>
      <c r="J498" s="102"/>
      <c r="K498" s="102"/>
      <c r="L498" s="102"/>
      <c r="M498" s="102"/>
      <c r="N498" s="102"/>
      <c r="O498" s="102"/>
      <c r="P498" s="102"/>
      <c r="Q498" s="102"/>
    </row>
    <row r="499" spans="2:17" ht="15.75" customHeight="1">
      <c r="B499" s="101"/>
      <c r="C499" s="101"/>
      <c r="D499" s="101"/>
      <c r="F499" s="111"/>
      <c r="G499" s="153"/>
      <c r="H499" s="102"/>
      <c r="I499" s="102"/>
      <c r="J499" s="102"/>
      <c r="K499" s="102"/>
      <c r="L499" s="102"/>
      <c r="M499" s="102"/>
      <c r="N499" s="102"/>
      <c r="O499" s="102"/>
      <c r="P499" s="102"/>
      <c r="Q499" s="102"/>
    </row>
    <row r="500" spans="2:17" ht="15.75" customHeight="1">
      <c r="B500" s="101"/>
      <c r="C500" s="101"/>
      <c r="D500" s="101"/>
      <c r="F500" s="111"/>
      <c r="G500" s="153"/>
      <c r="H500" s="102"/>
      <c r="I500" s="102"/>
      <c r="J500" s="102"/>
      <c r="K500" s="102"/>
      <c r="L500" s="102"/>
      <c r="M500" s="102"/>
      <c r="N500" s="102"/>
      <c r="O500" s="102"/>
      <c r="P500" s="102"/>
      <c r="Q500" s="102"/>
    </row>
    <row r="501" spans="2:17" ht="15.75" customHeight="1">
      <c r="B501" s="101"/>
      <c r="C501" s="101"/>
      <c r="D501" s="101"/>
      <c r="F501" s="111"/>
      <c r="G501" s="153"/>
      <c r="H501" s="102"/>
      <c r="I501" s="102"/>
      <c r="J501" s="102"/>
      <c r="K501" s="102"/>
      <c r="L501" s="102"/>
      <c r="M501" s="102"/>
      <c r="N501" s="102"/>
      <c r="O501" s="102"/>
      <c r="P501" s="102"/>
      <c r="Q501" s="102"/>
    </row>
    <row r="502" spans="2:17" ht="15.75" customHeight="1">
      <c r="B502" s="101"/>
      <c r="C502" s="101"/>
      <c r="D502" s="101"/>
      <c r="F502" s="111"/>
      <c r="G502" s="153"/>
      <c r="H502" s="102"/>
      <c r="I502" s="102"/>
      <c r="J502" s="102"/>
      <c r="K502" s="102"/>
      <c r="L502" s="102"/>
      <c r="M502" s="102"/>
      <c r="N502" s="102"/>
      <c r="O502" s="102"/>
      <c r="P502" s="102"/>
      <c r="Q502" s="102"/>
    </row>
    <row r="503" spans="2:17" ht="15.75" customHeight="1">
      <c r="B503" s="101"/>
      <c r="C503" s="101"/>
      <c r="D503" s="101"/>
      <c r="F503" s="111"/>
      <c r="G503" s="153"/>
      <c r="H503" s="102"/>
      <c r="I503" s="102"/>
      <c r="J503" s="102"/>
      <c r="K503" s="102"/>
      <c r="L503" s="102"/>
      <c r="M503" s="102"/>
      <c r="N503" s="102"/>
      <c r="O503" s="102"/>
      <c r="P503" s="102"/>
      <c r="Q503" s="102"/>
    </row>
    <row r="504" spans="2:17" ht="15.75" customHeight="1">
      <c r="B504" s="101"/>
      <c r="C504" s="101"/>
      <c r="D504" s="101"/>
      <c r="F504" s="111"/>
      <c r="G504" s="153"/>
      <c r="H504" s="102"/>
      <c r="I504" s="102"/>
      <c r="J504" s="102"/>
      <c r="K504" s="102"/>
      <c r="L504" s="102"/>
      <c r="M504" s="102"/>
      <c r="N504" s="102"/>
      <c r="O504" s="102"/>
      <c r="P504" s="102"/>
      <c r="Q504" s="102"/>
    </row>
    <row r="505" spans="2:17" ht="15.75" customHeight="1">
      <c r="B505" s="101"/>
      <c r="C505" s="101"/>
      <c r="D505" s="101"/>
      <c r="F505" s="111"/>
      <c r="G505" s="153"/>
      <c r="H505" s="102"/>
      <c r="I505" s="102"/>
      <c r="J505" s="102"/>
      <c r="K505" s="102"/>
      <c r="L505" s="102"/>
      <c r="M505" s="102"/>
      <c r="N505" s="102"/>
      <c r="O505" s="102"/>
      <c r="P505" s="102"/>
      <c r="Q505" s="102"/>
    </row>
    <row r="506" spans="2:17" ht="15.75" customHeight="1">
      <c r="B506" s="101"/>
      <c r="C506" s="101"/>
      <c r="D506" s="101"/>
      <c r="F506" s="111"/>
      <c r="G506" s="153"/>
      <c r="H506" s="102"/>
      <c r="I506" s="102"/>
      <c r="J506" s="102"/>
      <c r="K506" s="102"/>
      <c r="L506" s="102"/>
      <c r="M506" s="102"/>
      <c r="N506" s="102"/>
      <c r="O506" s="102"/>
      <c r="P506" s="102"/>
      <c r="Q506" s="102"/>
    </row>
    <row r="507" spans="2:17" ht="15.75" customHeight="1">
      <c r="B507" s="101"/>
      <c r="C507" s="101"/>
      <c r="D507" s="101"/>
      <c r="F507" s="111"/>
      <c r="G507" s="153"/>
      <c r="H507" s="102"/>
      <c r="I507" s="102"/>
      <c r="J507" s="102"/>
      <c r="K507" s="102"/>
      <c r="L507" s="102"/>
      <c r="M507" s="102"/>
      <c r="N507" s="102"/>
      <c r="O507" s="102"/>
      <c r="P507" s="102"/>
      <c r="Q507" s="102"/>
    </row>
    <row r="508" spans="2:17" ht="15.75" customHeight="1">
      <c r="B508" s="101"/>
      <c r="C508" s="101"/>
      <c r="D508" s="101"/>
      <c r="F508" s="111"/>
      <c r="G508" s="153"/>
      <c r="H508" s="102"/>
      <c r="I508" s="102"/>
      <c r="J508" s="102"/>
      <c r="K508" s="102"/>
      <c r="L508" s="102"/>
      <c r="M508" s="102"/>
      <c r="N508" s="102"/>
      <c r="O508" s="102"/>
      <c r="P508" s="102"/>
      <c r="Q508" s="102"/>
    </row>
    <row r="509" spans="2:17" ht="15.75" customHeight="1">
      <c r="B509" s="101"/>
      <c r="C509" s="101"/>
      <c r="D509" s="101"/>
      <c r="F509" s="111"/>
      <c r="G509" s="153"/>
      <c r="H509" s="102"/>
      <c r="I509" s="102"/>
      <c r="J509" s="102"/>
      <c r="K509" s="102"/>
      <c r="L509" s="102"/>
      <c r="M509" s="102"/>
      <c r="N509" s="102"/>
      <c r="O509" s="102"/>
      <c r="P509" s="102"/>
      <c r="Q509" s="102"/>
    </row>
    <row r="510" spans="2:17" ht="15.75" customHeight="1">
      <c r="B510" s="101"/>
      <c r="C510" s="101"/>
      <c r="D510" s="101"/>
      <c r="F510" s="111"/>
      <c r="G510" s="153"/>
      <c r="H510" s="102"/>
      <c r="I510" s="102"/>
      <c r="J510" s="102"/>
      <c r="K510" s="102"/>
      <c r="L510" s="102"/>
      <c r="M510" s="102"/>
      <c r="N510" s="102"/>
      <c r="O510" s="102"/>
      <c r="P510" s="102"/>
      <c r="Q510" s="102"/>
    </row>
    <row r="511" spans="2:17" ht="15.75" customHeight="1">
      <c r="B511" s="101"/>
      <c r="C511" s="101"/>
      <c r="D511" s="101"/>
      <c r="F511" s="111"/>
      <c r="G511" s="153"/>
      <c r="H511" s="102"/>
      <c r="I511" s="102"/>
      <c r="J511" s="102"/>
      <c r="K511" s="102"/>
      <c r="L511" s="102"/>
      <c r="M511" s="102"/>
      <c r="N511" s="102"/>
      <c r="O511" s="102"/>
      <c r="P511" s="102"/>
      <c r="Q511" s="102"/>
    </row>
    <row r="512" spans="2:17" ht="15.75" customHeight="1">
      <c r="B512" s="101"/>
      <c r="C512" s="101"/>
      <c r="D512" s="101"/>
      <c r="F512" s="111"/>
      <c r="G512" s="153"/>
      <c r="H512" s="102"/>
      <c r="I512" s="102"/>
      <c r="J512" s="102"/>
      <c r="K512" s="102"/>
      <c r="L512" s="102"/>
      <c r="M512" s="102"/>
      <c r="N512" s="102"/>
      <c r="O512" s="102"/>
      <c r="P512" s="102"/>
      <c r="Q512" s="102"/>
    </row>
    <row r="513" spans="2:17" ht="15.75" customHeight="1">
      <c r="B513" s="101"/>
      <c r="C513" s="101"/>
      <c r="D513" s="101"/>
      <c r="F513" s="111"/>
      <c r="G513" s="153"/>
      <c r="H513" s="102"/>
      <c r="I513" s="102"/>
      <c r="J513" s="102"/>
      <c r="K513" s="102"/>
      <c r="L513" s="102"/>
      <c r="M513" s="102"/>
      <c r="N513" s="102"/>
      <c r="O513" s="102"/>
      <c r="P513" s="102"/>
      <c r="Q513" s="102"/>
    </row>
    <row r="514" spans="2:17" ht="15.75" customHeight="1">
      <c r="B514" s="101"/>
      <c r="C514" s="101"/>
      <c r="D514" s="101"/>
      <c r="F514" s="111"/>
      <c r="G514" s="153"/>
      <c r="H514" s="102"/>
      <c r="I514" s="102"/>
      <c r="J514" s="102"/>
      <c r="K514" s="102"/>
      <c r="L514" s="102"/>
      <c r="M514" s="102"/>
      <c r="N514" s="102"/>
      <c r="O514" s="102"/>
      <c r="P514" s="102"/>
      <c r="Q514" s="102"/>
    </row>
    <row r="515" spans="2:17" ht="15.75" customHeight="1">
      <c r="B515" s="101"/>
      <c r="C515" s="101"/>
      <c r="D515" s="101"/>
      <c r="F515" s="111"/>
      <c r="G515" s="153"/>
      <c r="H515" s="102"/>
      <c r="I515" s="102"/>
      <c r="J515" s="102"/>
      <c r="K515" s="102"/>
      <c r="L515" s="102"/>
      <c r="M515" s="102"/>
      <c r="N515" s="102"/>
      <c r="O515" s="102"/>
      <c r="P515" s="102"/>
      <c r="Q515" s="102"/>
    </row>
    <row r="516" spans="2:17" ht="15.75" customHeight="1">
      <c r="B516" s="101"/>
      <c r="C516" s="101"/>
      <c r="D516" s="101"/>
      <c r="F516" s="111"/>
      <c r="G516" s="153"/>
      <c r="H516" s="102"/>
      <c r="I516" s="102"/>
      <c r="J516" s="102"/>
      <c r="K516" s="102"/>
      <c r="L516" s="102"/>
      <c r="M516" s="102"/>
      <c r="N516" s="102"/>
      <c r="O516" s="102"/>
      <c r="P516" s="102"/>
      <c r="Q516" s="102"/>
    </row>
    <row r="517" spans="2:17" ht="15.75" customHeight="1">
      <c r="B517" s="101"/>
      <c r="C517" s="101"/>
      <c r="D517" s="101"/>
      <c r="F517" s="111"/>
      <c r="G517" s="153"/>
      <c r="H517" s="102"/>
      <c r="I517" s="102"/>
      <c r="J517" s="102"/>
      <c r="K517" s="102"/>
      <c r="L517" s="102"/>
      <c r="M517" s="102"/>
      <c r="N517" s="102"/>
      <c r="O517" s="102"/>
      <c r="P517" s="102"/>
      <c r="Q517" s="102"/>
    </row>
    <row r="518" spans="2:17" ht="15.75" customHeight="1">
      <c r="B518" s="101"/>
      <c r="C518" s="101"/>
      <c r="D518" s="101"/>
      <c r="F518" s="111"/>
      <c r="G518" s="153"/>
      <c r="H518" s="102"/>
      <c r="I518" s="102"/>
      <c r="J518" s="102"/>
      <c r="K518" s="102"/>
      <c r="L518" s="102"/>
      <c r="M518" s="102"/>
      <c r="N518" s="102"/>
      <c r="O518" s="102"/>
      <c r="P518" s="102"/>
      <c r="Q518" s="102"/>
    </row>
    <row r="519" spans="2:17" ht="15.75" customHeight="1">
      <c r="B519" s="101"/>
      <c r="C519" s="101"/>
      <c r="D519" s="101"/>
      <c r="F519" s="111"/>
      <c r="G519" s="153"/>
      <c r="H519" s="102"/>
      <c r="I519" s="102"/>
      <c r="J519" s="102"/>
      <c r="K519" s="102"/>
      <c r="L519" s="102"/>
      <c r="M519" s="102"/>
      <c r="N519" s="102"/>
      <c r="O519" s="102"/>
      <c r="P519" s="102"/>
      <c r="Q519" s="102"/>
    </row>
    <row r="520" spans="2:17" ht="15.75" customHeight="1">
      <c r="B520" s="101"/>
      <c r="C520" s="101"/>
      <c r="D520" s="101"/>
      <c r="F520" s="111"/>
      <c r="G520" s="153"/>
      <c r="H520" s="102"/>
      <c r="I520" s="102"/>
      <c r="J520" s="102"/>
      <c r="K520" s="102"/>
      <c r="L520" s="102"/>
      <c r="M520" s="102"/>
      <c r="N520" s="102"/>
      <c r="O520" s="102"/>
      <c r="P520" s="102"/>
      <c r="Q520" s="102"/>
    </row>
    <row r="521" spans="2:17" ht="15.75" customHeight="1">
      <c r="B521" s="101"/>
      <c r="C521" s="101"/>
      <c r="D521" s="101"/>
      <c r="F521" s="111"/>
      <c r="G521" s="153"/>
      <c r="H521" s="102"/>
      <c r="I521" s="102"/>
      <c r="J521" s="102"/>
      <c r="K521" s="102"/>
      <c r="L521" s="102"/>
      <c r="M521" s="102"/>
      <c r="N521" s="102"/>
      <c r="O521" s="102"/>
      <c r="P521" s="102"/>
      <c r="Q521" s="102"/>
    </row>
    <row r="522" spans="2:17" ht="15.75" customHeight="1">
      <c r="B522" s="101"/>
      <c r="C522" s="101"/>
      <c r="D522" s="101"/>
      <c r="F522" s="111"/>
      <c r="G522" s="153"/>
      <c r="H522" s="102"/>
      <c r="I522" s="102"/>
      <c r="J522" s="102"/>
      <c r="K522" s="102"/>
      <c r="L522" s="102"/>
      <c r="M522" s="102"/>
      <c r="N522" s="102"/>
      <c r="O522" s="102"/>
      <c r="P522" s="102"/>
      <c r="Q522" s="102"/>
    </row>
    <row r="523" spans="2:17" ht="15.75" customHeight="1">
      <c r="B523" s="101"/>
      <c r="C523" s="101"/>
      <c r="D523" s="101"/>
      <c r="F523" s="111"/>
      <c r="G523" s="153"/>
      <c r="H523" s="102"/>
      <c r="I523" s="102"/>
      <c r="J523" s="102"/>
      <c r="K523" s="102"/>
      <c r="L523" s="102"/>
      <c r="M523" s="102"/>
      <c r="N523" s="102"/>
      <c r="O523" s="102"/>
      <c r="P523" s="102"/>
      <c r="Q523" s="102"/>
    </row>
    <row r="524" spans="2:17" ht="15.75" customHeight="1">
      <c r="B524" s="101"/>
      <c r="C524" s="101"/>
      <c r="D524" s="101"/>
      <c r="F524" s="111"/>
      <c r="G524" s="153"/>
      <c r="H524" s="102"/>
      <c r="I524" s="102"/>
      <c r="J524" s="102"/>
      <c r="K524" s="102"/>
      <c r="L524" s="102"/>
      <c r="M524" s="102"/>
      <c r="N524" s="102"/>
      <c r="O524" s="102"/>
      <c r="P524" s="102"/>
      <c r="Q524" s="102"/>
    </row>
    <row r="525" spans="2:17" ht="15.75" customHeight="1">
      <c r="B525" s="101"/>
      <c r="C525" s="101"/>
      <c r="D525" s="101"/>
      <c r="F525" s="111"/>
      <c r="G525" s="153"/>
      <c r="H525" s="102"/>
      <c r="I525" s="102"/>
      <c r="J525" s="102"/>
      <c r="K525" s="102"/>
      <c r="L525" s="102"/>
      <c r="M525" s="102"/>
      <c r="N525" s="102"/>
      <c r="O525" s="102"/>
      <c r="P525" s="102"/>
      <c r="Q525" s="102"/>
    </row>
    <row r="526" spans="2:17" ht="15.75" customHeight="1">
      <c r="B526" s="101"/>
      <c r="C526" s="101"/>
      <c r="D526" s="101"/>
      <c r="F526" s="111"/>
      <c r="G526" s="153"/>
      <c r="H526" s="102"/>
      <c r="I526" s="102"/>
      <c r="J526" s="102"/>
      <c r="K526" s="102"/>
      <c r="L526" s="102"/>
      <c r="M526" s="102"/>
      <c r="N526" s="102"/>
      <c r="O526" s="102"/>
      <c r="P526" s="102"/>
      <c r="Q526" s="102"/>
    </row>
    <row r="527" spans="2:17" ht="15.75" customHeight="1">
      <c r="B527" s="101"/>
      <c r="C527" s="101"/>
      <c r="D527" s="101"/>
      <c r="F527" s="111"/>
      <c r="G527" s="153"/>
      <c r="H527" s="102"/>
      <c r="I527" s="102"/>
      <c r="J527" s="102"/>
      <c r="K527" s="102"/>
      <c r="L527" s="102"/>
      <c r="M527" s="102"/>
      <c r="N527" s="102"/>
      <c r="O527" s="102"/>
      <c r="P527" s="102"/>
      <c r="Q527" s="102"/>
    </row>
    <row r="528" spans="2:17" ht="15.75" customHeight="1">
      <c r="B528" s="101"/>
      <c r="C528" s="101"/>
      <c r="D528" s="101"/>
      <c r="F528" s="111"/>
      <c r="G528" s="153"/>
      <c r="H528" s="102"/>
      <c r="I528" s="102"/>
      <c r="J528" s="102"/>
      <c r="K528" s="102"/>
      <c r="L528" s="102"/>
      <c r="M528" s="102"/>
      <c r="N528" s="102"/>
      <c r="O528" s="102"/>
      <c r="P528" s="102"/>
      <c r="Q528" s="102"/>
    </row>
    <row r="529" spans="2:17" ht="15.75" customHeight="1">
      <c r="B529" s="101"/>
      <c r="C529" s="101"/>
      <c r="D529" s="101"/>
      <c r="F529" s="111"/>
      <c r="G529" s="153"/>
      <c r="H529" s="102"/>
      <c r="I529" s="102"/>
      <c r="J529" s="102"/>
      <c r="K529" s="102"/>
      <c r="L529" s="102"/>
      <c r="M529" s="102"/>
      <c r="N529" s="102"/>
      <c r="O529" s="102"/>
      <c r="P529" s="102"/>
      <c r="Q529" s="102"/>
    </row>
    <row r="530" spans="2:17" ht="15.75" customHeight="1">
      <c r="B530" s="101"/>
      <c r="C530" s="101"/>
      <c r="D530" s="101"/>
      <c r="F530" s="111"/>
      <c r="G530" s="153"/>
      <c r="H530" s="102"/>
      <c r="I530" s="102"/>
      <c r="J530" s="102"/>
      <c r="K530" s="102"/>
      <c r="L530" s="102"/>
      <c r="M530" s="102"/>
      <c r="N530" s="102"/>
      <c r="O530" s="102"/>
      <c r="P530" s="102"/>
      <c r="Q530" s="102"/>
    </row>
    <row r="531" spans="2:17" ht="15.75" customHeight="1">
      <c r="B531" s="101"/>
      <c r="C531" s="101"/>
      <c r="D531" s="101"/>
      <c r="F531" s="111"/>
      <c r="G531" s="153"/>
      <c r="H531" s="102"/>
      <c r="I531" s="102"/>
      <c r="J531" s="102"/>
      <c r="K531" s="102"/>
      <c r="L531" s="102"/>
      <c r="M531" s="102"/>
      <c r="N531" s="102"/>
      <c r="O531" s="102"/>
      <c r="P531" s="102"/>
      <c r="Q531" s="102"/>
    </row>
    <row r="532" spans="2:17" ht="15.75" customHeight="1">
      <c r="B532" s="101"/>
      <c r="C532" s="101"/>
      <c r="D532" s="101"/>
      <c r="F532" s="111"/>
      <c r="G532" s="153"/>
      <c r="H532" s="102"/>
      <c r="I532" s="102"/>
      <c r="J532" s="102"/>
      <c r="K532" s="102"/>
      <c r="L532" s="102"/>
      <c r="M532" s="102"/>
      <c r="N532" s="102"/>
      <c r="O532" s="102"/>
      <c r="P532" s="102"/>
      <c r="Q532" s="102"/>
    </row>
    <row r="533" spans="2:17" ht="15.75" customHeight="1">
      <c r="B533" s="101"/>
      <c r="C533" s="101"/>
      <c r="D533" s="101"/>
      <c r="F533" s="111"/>
      <c r="G533" s="153"/>
      <c r="H533" s="102"/>
      <c r="I533" s="102"/>
      <c r="J533" s="102"/>
      <c r="K533" s="102"/>
      <c r="L533" s="102"/>
      <c r="M533" s="102"/>
      <c r="N533" s="102"/>
      <c r="O533" s="102"/>
      <c r="P533" s="102"/>
      <c r="Q533" s="102"/>
    </row>
    <row r="534" spans="2:17" ht="15.75" customHeight="1">
      <c r="B534" s="101"/>
      <c r="C534" s="101"/>
      <c r="D534" s="101"/>
      <c r="F534" s="111"/>
      <c r="G534" s="153"/>
      <c r="H534" s="102"/>
      <c r="I534" s="102"/>
      <c r="J534" s="102"/>
      <c r="K534" s="102"/>
      <c r="L534" s="102"/>
      <c r="M534" s="102"/>
      <c r="N534" s="102"/>
      <c r="O534" s="102"/>
      <c r="P534" s="102"/>
      <c r="Q534" s="102"/>
    </row>
    <row r="535" spans="2:17" ht="15.75" customHeight="1">
      <c r="B535" s="101"/>
      <c r="C535" s="101"/>
      <c r="D535" s="101"/>
      <c r="F535" s="111"/>
      <c r="G535" s="153"/>
      <c r="H535" s="102"/>
      <c r="I535" s="102"/>
      <c r="J535" s="102"/>
      <c r="K535" s="102"/>
      <c r="L535" s="102"/>
      <c r="M535" s="102"/>
      <c r="N535" s="102"/>
      <c r="O535" s="102"/>
      <c r="P535" s="102"/>
      <c r="Q535" s="102"/>
    </row>
    <row r="536" spans="2:17" ht="15.75" customHeight="1">
      <c r="B536" s="101"/>
      <c r="C536" s="101"/>
      <c r="D536" s="101"/>
      <c r="F536" s="111"/>
      <c r="G536" s="153"/>
      <c r="H536" s="102"/>
      <c r="I536" s="102"/>
      <c r="J536" s="102"/>
      <c r="K536" s="102"/>
      <c r="L536" s="102"/>
      <c r="M536" s="102"/>
      <c r="N536" s="102"/>
      <c r="O536" s="102"/>
      <c r="P536" s="102"/>
      <c r="Q536" s="102"/>
    </row>
    <row r="537" spans="2:17" ht="15.75" customHeight="1">
      <c r="B537" s="101"/>
      <c r="C537" s="101"/>
      <c r="D537" s="101"/>
      <c r="F537" s="111"/>
      <c r="G537" s="153"/>
      <c r="H537" s="102"/>
      <c r="I537" s="102"/>
      <c r="J537" s="102"/>
      <c r="K537" s="102"/>
      <c r="L537" s="102"/>
      <c r="M537" s="102"/>
      <c r="N537" s="102"/>
      <c r="O537" s="102"/>
      <c r="P537" s="102"/>
      <c r="Q537" s="102"/>
    </row>
    <row r="538" spans="2:17" ht="15.75" customHeight="1">
      <c r="B538" s="101"/>
      <c r="C538" s="101"/>
      <c r="D538" s="101"/>
      <c r="F538" s="111"/>
      <c r="G538" s="153"/>
      <c r="H538" s="102"/>
      <c r="I538" s="102"/>
      <c r="J538" s="102"/>
      <c r="K538" s="102"/>
      <c r="L538" s="102"/>
      <c r="M538" s="102"/>
      <c r="N538" s="102"/>
      <c r="O538" s="102"/>
      <c r="P538" s="102"/>
      <c r="Q538" s="102"/>
    </row>
    <row r="539" spans="2:17" ht="15.75" customHeight="1">
      <c r="B539" s="101"/>
      <c r="C539" s="101"/>
      <c r="D539" s="101"/>
      <c r="F539" s="111"/>
      <c r="G539" s="153"/>
      <c r="H539" s="102"/>
      <c r="I539" s="102"/>
      <c r="J539" s="102"/>
      <c r="K539" s="102"/>
      <c r="L539" s="102"/>
      <c r="M539" s="102"/>
      <c r="N539" s="102"/>
      <c r="O539" s="102"/>
      <c r="P539" s="102"/>
      <c r="Q539" s="102"/>
    </row>
    <row r="540" spans="2:17" ht="15.75" customHeight="1">
      <c r="B540" s="101"/>
      <c r="C540" s="101"/>
      <c r="D540" s="101"/>
      <c r="F540" s="111"/>
      <c r="G540" s="153"/>
      <c r="H540" s="102"/>
      <c r="I540" s="102"/>
      <c r="J540" s="102"/>
      <c r="K540" s="102"/>
      <c r="L540" s="102"/>
      <c r="M540" s="102"/>
      <c r="N540" s="102"/>
      <c r="O540" s="102"/>
      <c r="P540" s="102"/>
      <c r="Q540" s="102"/>
    </row>
    <row r="541" spans="2:17" ht="15.75" customHeight="1">
      <c r="B541" s="101"/>
      <c r="C541" s="101"/>
      <c r="D541" s="101"/>
      <c r="F541" s="111"/>
      <c r="G541" s="153"/>
      <c r="H541" s="102"/>
      <c r="I541" s="102"/>
      <c r="J541" s="102"/>
      <c r="K541" s="102"/>
      <c r="L541" s="102"/>
      <c r="M541" s="102"/>
      <c r="N541" s="102"/>
      <c r="O541" s="102"/>
      <c r="P541" s="102"/>
      <c r="Q541" s="102"/>
    </row>
    <row r="542" spans="2:17" ht="15.75" customHeight="1">
      <c r="B542" s="101"/>
      <c r="C542" s="101"/>
      <c r="D542" s="101"/>
      <c r="F542" s="111"/>
      <c r="G542" s="153"/>
      <c r="H542" s="102"/>
      <c r="I542" s="102"/>
      <c r="J542" s="102"/>
      <c r="K542" s="102"/>
      <c r="L542" s="102"/>
      <c r="M542" s="102"/>
      <c r="N542" s="102"/>
      <c r="O542" s="102"/>
      <c r="P542" s="102"/>
      <c r="Q542" s="102"/>
    </row>
    <row r="543" spans="2:17" ht="15.75" customHeight="1">
      <c r="B543" s="101"/>
      <c r="C543" s="101"/>
      <c r="D543" s="101"/>
      <c r="F543" s="111"/>
      <c r="G543" s="153"/>
      <c r="H543" s="102"/>
      <c r="I543" s="102"/>
      <c r="J543" s="102"/>
      <c r="K543" s="102"/>
      <c r="L543" s="102"/>
      <c r="M543" s="102"/>
      <c r="N543" s="102"/>
      <c r="O543" s="102"/>
      <c r="P543" s="102"/>
      <c r="Q543" s="102"/>
    </row>
    <row r="544" spans="2:17" ht="15.75" customHeight="1">
      <c r="B544" s="101"/>
      <c r="C544" s="101"/>
      <c r="D544" s="101"/>
      <c r="F544" s="111"/>
      <c r="G544" s="153"/>
      <c r="H544" s="102"/>
      <c r="I544" s="102"/>
      <c r="J544" s="102"/>
      <c r="K544" s="102"/>
      <c r="L544" s="102"/>
      <c r="M544" s="102"/>
      <c r="N544" s="102"/>
      <c r="O544" s="102"/>
      <c r="P544" s="102"/>
      <c r="Q544" s="102"/>
    </row>
    <row r="545" spans="2:17" ht="15.75" customHeight="1">
      <c r="B545" s="101"/>
      <c r="C545" s="101"/>
      <c r="D545" s="101"/>
      <c r="F545" s="111"/>
      <c r="G545" s="153"/>
      <c r="H545" s="102"/>
      <c r="I545" s="102"/>
      <c r="J545" s="102"/>
      <c r="K545" s="102"/>
      <c r="L545" s="102"/>
      <c r="M545" s="102"/>
      <c r="N545" s="102"/>
      <c r="O545" s="102"/>
      <c r="P545" s="102"/>
      <c r="Q545" s="102"/>
    </row>
    <row r="546" spans="2:17" ht="15.75" customHeight="1">
      <c r="B546" s="101"/>
      <c r="C546" s="101"/>
      <c r="D546" s="101"/>
      <c r="F546" s="111"/>
      <c r="G546" s="153"/>
      <c r="H546" s="102"/>
      <c r="I546" s="102"/>
      <c r="J546" s="102"/>
      <c r="K546" s="102"/>
      <c r="L546" s="102"/>
      <c r="M546" s="102"/>
      <c r="N546" s="102"/>
      <c r="O546" s="102"/>
      <c r="P546" s="102"/>
      <c r="Q546" s="102"/>
    </row>
    <row r="547" spans="2:17" ht="15.75" customHeight="1">
      <c r="B547" s="101"/>
      <c r="C547" s="101"/>
      <c r="D547" s="101"/>
      <c r="F547" s="111"/>
      <c r="G547" s="153"/>
      <c r="H547" s="102"/>
      <c r="I547" s="102"/>
      <c r="J547" s="102"/>
      <c r="K547" s="102"/>
      <c r="L547" s="102"/>
      <c r="M547" s="102"/>
      <c r="N547" s="102"/>
      <c r="O547" s="102"/>
      <c r="P547" s="102"/>
      <c r="Q547" s="102"/>
    </row>
    <row r="548" spans="2:17" ht="15.75" customHeight="1">
      <c r="B548" s="101"/>
      <c r="C548" s="101"/>
      <c r="D548" s="101"/>
      <c r="F548" s="111"/>
      <c r="G548" s="153"/>
      <c r="H548" s="102"/>
      <c r="I548" s="102"/>
      <c r="J548" s="102"/>
      <c r="K548" s="102"/>
      <c r="L548" s="102"/>
      <c r="M548" s="102"/>
      <c r="N548" s="102"/>
      <c r="O548" s="102"/>
      <c r="P548" s="102"/>
      <c r="Q548" s="102"/>
    </row>
    <row r="549" spans="2:17" ht="15.75" customHeight="1">
      <c r="B549" s="101"/>
      <c r="C549" s="101"/>
      <c r="D549" s="101"/>
      <c r="F549" s="111"/>
      <c r="G549" s="153"/>
      <c r="H549" s="102"/>
      <c r="I549" s="102"/>
      <c r="J549" s="102"/>
      <c r="K549" s="102"/>
      <c r="L549" s="102"/>
      <c r="M549" s="102"/>
      <c r="N549" s="102"/>
      <c r="O549" s="102"/>
      <c r="P549" s="102"/>
      <c r="Q549" s="102"/>
    </row>
    <row r="550" spans="2:17" ht="15.75" customHeight="1">
      <c r="B550" s="101"/>
      <c r="C550" s="101"/>
      <c r="D550" s="101"/>
      <c r="F550" s="111"/>
      <c r="G550" s="153"/>
      <c r="H550" s="102"/>
      <c r="I550" s="102"/>
      <c r="J550" s="102"/>
      <c r="K550" s="102"/>
      <c r="L550" s="102"/>
      <c r="M550" s="102"/>
      <c r="N550" s="102"/>
      <c r="O550" s="102"/>
      <c r="P550" s="102"/>
      <c r="Q550" s="102"/>
    </row>
    <row r="551" spans="2:17" ht="15.75" customHeight="1">
      <c r="B551" s="101"/>
      <c r="C551" s="101"/>
      <c r="D551" s="101"/>
      <c r="F551" s="111"/>
      <c r="G551" s="153"/>
      <c r="H551" s="102"/>
      <c r="I551" s="102"/>
      <c r="J551" s="102"/>
      <c r="K551" s="102"/>
      <c r="L551" s="102"/>
      <c r="M551" s="102"/>
      <c r="N551" s="102"/>
      <c r="O551" s="102"/>
      <c r="P551" s="102"/>
      <c r="Q551" s="102"/>
    </row>
    <row r="552" spans="2:17" ht="15.75" customHeight="1">
      <c r="B552" s="101"/>
      <c r="C552" s="101"/>
      <c r="D552" s="101"/>
      <c r="F552" s="111"/>
      <c r="G552" s="153"/>
      <c r="H552" s="102"/>
      <c r="I552" s="102"/>
      <c r="J552" s="102"/>
      <c r="K552" s="102"/>
      <c r="L552" s="102"/>
      <c r="M552" s="102"/>
      <c r="N552" s="102"/>
      <c r="O552" s="102"/>
      <c r="P552" s="102"/>
      <c r="Q552" s="102"/>
    </row>
    <row r="553" spans="2:17" ht="15.75" customHeight="1">
      <c r="B553" s="101"/>
      <c r="C553" s="101"/>
      <c r="D553" s="101"/>
      <c r="F553" s="111"/>
      <c r="G553" s="153"/>
      <c r="H553" s="102"/>
      <c r="I553" s="102"/>
      <c r="J553" s="102"/>
      <c r="K553" s="102"/>
      <c r="L553" s="102"/>
      <c r="M553" s="102"/>
      <c r="N553" s="102"/>
      <c r="O553" s="102"/>
      <c r="P553" s="102"/>
      <c r="Q553" s="102"/>
    </row>
    <row r="554" spans="2:17" ht="15.75" customHeight="1">
      <c r="B554" s="101"/>
      <c r="C554" s="101"/>
      <c r="D554" s="101"/>
      <c r="F554" s="111"/>
      <c r="G554" s="153"/>
      <c r="H554" s="102"/>
      <c r="I554" s="102"/>
      <c r="J554" s="102"/>
      <c r="K554" s="102"/>
      <c r="L554" s="102"/>
      <c r="M554" s="102"/>
      <c r="N554" s="102"/>
      <c r="O554" s="102"/>
      <c r="P554" s="102"/>
      <c r="Q554" s="102"/>
    </row>
    <row r="555" spans="2:17" ht="15.75" customHeight="1">
      <c r="B555" s="101"/>
      <c r="C555" s="101"/>
      <c r="D555" s="101"/>
      <c r="F555" s="111"/>
      <c r="G555" s="153"/>
      <c r="H555" s="102"/>
      <c r="I555" s="102"/>
      <c r="J555" s="102"/>
      <c r="K555" s="102"/>
      <c r="L555" s="102"/>
      <c r="M555" s="102"/>
      <c r="N555" s="102"/>
      <c r="O555" s="102"/>
      <c r="P555" s="102"/>
      <c r="Q555" s="102"/>
    </row>
    <row r="556" spans="2:17" ht="15.75" customHeight="1">
      <c r="B556" s="101"/>
      <c r="C556" s="101"/>
      <c r="D556" s="101"/>
      <c r="F556" s="111"/>
      <c r="G556" s="153"/>
      <c r="H556" s="102"/>
      <c r="I556" s="102"/>
      <c r="J556" s="102"/>
      <c r="K556" s="102"/>
      <c r="L556" s="102"/>
      <c r="M556" s="102"/>
      <c r="N556" s="102"/>
      <c r="O556" s="102"/>
      <c r="P556" s="102"/>
      <c r="Q556" s="102"/>
    </row>
    <row r="557" spans="2:17" ht="15.75" customHeight="1">
      <c r="B557" s="101"/>
      <c r="C557" s="101"/>
      <c r="D557" s="101"/>
      <c r="F557" s="111"/>
      <c r="G557" s="153"/>
      <c r="H557" s="102"/>
      <c r="I557" s="102"/>
      <c r="J557" s="102"/>
      <c r="K557" s="102"/>
      <c r="L557" s="102"/>
      <c r="M557" s="102"/>
      <c r="N557" s="102"/>
      <c r="O557" s="102"/>
      <c r="P557" s="102"/>
      <c r="Q557" s="102"/>
    </row>
    <row r="558" spans="2:17" ht="15.75" customHeight="1">
      <c r="B558" s="101"/>
      <c r="C558" s="101"/>
      <c r="D558" s="101"/>
      <c r="F558" s="111"/>
      <c r="G558" s="153"/>
      <c r="H558" s="102"/>
      <c r="I558" s="102"/>
      <c r="J558" s="102"/>
      <c r="K558" s="102"/>
      <c r="L558" s="102"/>
      <c r="M558" s="102"/>
      <c r="N558" s="102"/>
      <c r="O558" s="102"/>
      <c r="P558" s="102"/>
      <c r="Q558" s="102"/>
    </row>
    <row r="559" spans="2:17" ht="15.75" customHeight="1">
      <c r="B559" s="101"/>
      <c r="C559" s="101"/>
      <c r="D559" s="101"/>
      <c r="F559" s="111"/>
      <c r="G559" s="153"/>
      <c r="H559" s="102"/>
      <c r="I559" s="102"/>
      <c r="J559" s="102"/>
      <c r="K559" s="102"/>
      <c r="L559" s="102"/>
      <c r="M559" s="102"/>
      <c r="N559" s="102"/>
      <c r="O559" s="102"/>
      <c r="P559" s="102"/>
      <c r="Q559" s="102"/>
    </row>
    <row r="560" spans="2:17" ht="15.75" customHeight="1">
      <c r="B560" s="101"/>
      <c r="C560" s="101"/>
      <c r="D560" s="101"/>
      <c r="F560" s="111"/>
      <c r="G560" s="153"/>
      <c r="H560" s="102"/>
      <c r="I560" s="102"/>
      <c r="J560" s="102"/>
      <c r="K560" s="102"/>
      <c r="L560" s="102"/>
      <c r="M560" s="102"/>
      <c r="N560" s="102"/>
      <c r="O560" s="102"/>
      <c r="P560" s="102"/>
      <c r="Q560" s="102"/>
    </row>
    <row r="561" spans="2:17" ht="15.75" customHeight="1">
      <c r="B561" s="101"/>
      <c r="C561" s="101"/>
      <c r="D561" s="101"/>
      <c r="F561" s="111"/>
      <c r="G561" s="153"/>
      <c r="H561" s="102"/>
      <c r="I561" s="102"/>
      <c r="J561" s="102"/>
      <c r="K561" s="102"/>
      <c r="L561" s="102"/>
      <c r="M561" s="102"/>
      <c r="N561" s="102"/>
      <c r="O561" s="102"/>
      <c r="P561" s="102"/>
      <c r="Q561" s="102"/>
    </row>
    <row r="562" spans="2:17" ht="15.75" customHeight="1">
      <c r="B562" s="101"/>
      <c r="C562" s="101"/>
      <c r="D562" s="101"/>
      <c r="F562" s="111"/>
      <c r="G562" s="153"/>
      <c r="H562" s="102"/>
      <c r="I562" s="102"/>
      <c r="J562" s="102"/>
      <c r="K562" s="102"/>
      <c r="L562" s="102"/>
      <c r="M562" s="102"/>
      <c r="N562" s="102"/>
      <c r="O562" s="102"/>
      <c r="P562" s="102"/>
      <c r="Q562" s="102"/>
    </row>
    <row r="563" spans="2:17" ht="15.75" customHeight="1">
      <c r="B563" s="101"/>
      <c r="C563" s="101"/>
      <c r="D563" s="101"/>
      <c r="F563" s="111"/>
      <c r="G563" s="153"/>
      <c r="H563" s="102"/>
      <c r="I563" s="102"/>
      <c r="J563" s="102"/>
      <c r="K563" s="102"/>
      <c r="L563" s="102"/>
      <c r="M563" s="102"/>
      <c r="N563" s="102"/>
      <c r="O563" s="102"/>
      <c r="P563" s="102"/>
      <c r="Q563" s="102"/>
    </row>
    <row r="564" spans="2:17" ht="15.75" customHeight="1">
      <c r="B564" s="101"/>
      <c r="C564" s="101"/>
      <c r="D564" s="101"/>
      <c r="F564" s="111"/>
      <c r="G564" s="153"/>
      <c r="H564" s="102"/>
      <c r="I564" s="102"/>
      <c r="J564" s="102"/>
      <c r="K564" s="102"/>
      <c r="L564" s="102"/>
      <c r="M564" s="102"/>
      <c r="N564" s="102"/>
      <c r="O564" s="102"/>
      <c r="P564" s="102"/>
      <c r="Q564" s="102"/>
    </row>
    <row r="565" spans="2:17" ht="15.75" customHeight="1">
      <c r="B565" s="101"/>
      <c r="C565" s="101"/>
      <c r="D565" s="101"/>
      <c r="F565" s="111"/>
      <c r="G565" s="153"/>
      <c r="H565" s="102"/>
      <c r="I565" s="102"/>
      <c r="J565" s="102"/>
      <c r="K565" s="102"/>
      <c r="L565" s="102"/>
      <c r="M565" s="102"/>
      <c r="N565" s="102"/>
      <c r="O565" s="102"/>
      <c r="P565" s="102"/>
      <c r="Q565" s="102"/>
    </row>
    <row r="566" spans="2:17" ht="15.75" customHeight="1">
      <c r="B566" s="101"/>
      <c r="C566" s="101"/>
      <c r="D566" s="101"/>
      <c r="F566" s="111"/>
      <c r="G566" s="153"/>
      <c r="H566" s="102"/>
      <c r="I566" s="102"/>
      <c r="J566" s="102"/>
      <c r="K566" s="102"/>
      <c r="L566" s="102"/>
      <c r="M566" s="102"/>
      <c r="N566" s="102"/>
      <c r="O566" s="102"/>
      <c r="P566" s="102"/>
      <c r="Q566" s="102"/>
    </row>
    <row r="567" spans="2:17" ht="15.75" customHeight="1">
      <c r="B567" s="101"/>
      <c r="C567" s="101"/>
      <c r="D567" s="101"/>
      <c r="F567" s="111"/>
      <c r="G567" s="153"/>
      <c r="H567" s="102"/>
      <c r="I567" s="102"/>
      <c r="J567" s="102"/>
      <c r="K567" s="102"/>
      <c r="L567" s="102"/>
      <c r="M567" s="102"/>
      <c r="N567" s="102"/>
      <c r="O567" s="102"/>
      <c r="P567" s="102"/>
      <c r="Q567" s="102"/>
    </row>
    <row r="568" spans="2:17" ht="15.75" customHeight="1">
      <c r="B568" s="101"/>
      <c r="C568" s="101"/>
      <c r="D568" s="101"/>
      <c r="F568" s="111"/>
      <c r="G568" s="153"/>
      <c r="H568" s="102"/>
      <c r="I568" s="102"/>
      <c r="J568" s="102"/>
      <c r="K568" s="102"/>
      <c r="L568" s="102"/>
      <c r="M568" s="102"/>
      <c r="N568" s="102"/>
      <c r="O568" s="102"/>
      <c r="P568" s="102"/>
      <c r="Q568" s="102"/>
    </row>
    <row r="569" spans="2:17" ht="15.75" customHeight="1">
      <c r="B569" s="101"/>
      <c r="C569" s="101"/>
      <c r="D569" s="101"/>
      <c r="F569" s="111"/>
      <c r="G569" s="153"/>
      <c r="H569" s="102"/>
      <c r="I569" s="102"/>
      <c r="J569" s="102"/>
      <c r="K569" s="102"/>
      <c r="L569" s="102"/>
      <c r="M569" s="102"/>
      <c r="N569" s="102"/>
      <c r="O569" s="102"/>
      <c r="P569" s="102"/>
      <c r="Q569" s="102"/>
    </row>
    <row r="570" spans="2:17" ht="15.75" customHeight="1">
      <c r="B570" s="101"/>
      <c r="C570" s="101"/>
      <c r="D570" s="101"/>
      <c r="F570" s="111"/>
      <c r="G570" s="153"/>
      <c r="H570" s="102"/>
      <c r="I570" s="102"/>
      <c r="J570" s="102"/>
      <c r="K570" s="102"/>
      <c r="L570" s="102"/>
      <c r="M570" s="102"/>
      <c r="N570" s="102"/>
      <c r="O570" s="102"/>
      <c r="P570" s="102"/>
      <c r="Q570" s="102"/>
    </row>
    <row r="571" spans="2:17" ht="15.75" customHeight="1">
      <c r="B571" s="101"/>
      <c r="C571" s="101"/>
      <c r="D571" s="101"/>
      <c r="F571" s="111"/>
      <c r="G571" s="153"/>
      <c r="H571" s="102"/>
      <c r="I571" s="102"/>
      <c r="J571" s="102"/>
      <c r="K571" s="102"/>
      <c r="L571" s="102"/>
      <c r="M571" s="102"/>
      <c r="N571" s="102"/>
      <c r="O571" s="102"/>
      <c r="P571" s="102"/>
      <c r="Q571" s="102"/>
    </row>
    <row r="572" spans="2:17" ht="15.75" customHeight="1">
      <c r="B572" s="101"/>
      <c r="C572" s="101"/>
      <c r="D572" s="101"/>
      <c r="F572" s="111"/>
      <c r="G572" s="153"/>
      <c r="H572" s="102"/>
      <c r="I572" s="102"/>
      <c r="J572" s="102"/>
      <c r="K572" s="102"/>
      <c r="L572" s="102"/>
      <c r="M572" s="102"/>
      <c r="N572" s="102"/>
      <c r="O572" s="102"/>
      <c r="P572" s="102"/>
      <c r="Q572" s="102"/>
    </row>
    <row r="573" spans="2:17" ht="15.75" customHeight="1">
      <c r="B573" s="101"/>
      <c r="C573" s="101"/>
      <c r="D573" s="101"/>
      <c r="F573" s="111"/>
      <c r="G573" s="153"/>
      <c r="H573" s="102"/>
      <c r="I573" s="102"/>
      <c r="J573" s="102"/>
      <c r="K573" s="102"/>
      <c r="L573" s="102"/>
      <c r="M573" s="102"/>
      <c r="N573" s="102"/>
      <c r="O573" s="102"/>
      <c r="P573" s="102"/>
      <c r="Q573" s="102"/>
    </row>
    <row r="574" spans="2:17" ht="15.75" customHeight="1">
      <c r="B574" s="101"/>
      <c r="C574" s="101"/>
      <c r="D574" s="101"/>
      <c r="F574" s="111"/>
      <c r="G574" s="153"/>
      <c r="H574" s="102"/>
      <c r="I574" s="102"/>
      <c r="J574" s="102"/>
      <c r="K574" s="102"/>
      <c r="L574" s="102"/>
      <c r="M574" s="102"/>
      <c r="N574" s="102"/>
      <c r="O574" s="102"/>
      <c r="P574" s="102"/>
      <c r="Q574" s="102"/>
    </row>
    <row r="575" spans="2:17" ht="15.75" customHeight="1">
      <c r="B575" s="101"/>
      <c r="C575" s="101"/>
      <c r="D575" s="101"/>
      <c r="F575" s="111"/>
      <c r="G575" s="153"/>
      <c r="H575" s="102"/>
      <c r="I575" s="102"/>
      <c r="J575" s="102"/>
      <c r="K575" s="102"/>
      <c r="L575" s="102"/>
      <c r="M575" s="102"/>
      <c r="N575" s="102"/>
      <c r="O575" s="102"/>
      <c r="P575" s="102"/>
      <c r="Q575" s="102"/>
    </row>
    <row r="576" spans="2:17" ht="15.75" customHeight="1">
      <c r="B576" s="101"/>
      <c r="C576" s="101"/>
      <c r="D576" s="101"/>
      <c r="F576" s="111"/>
      <c r="G576" s="153"/>
      <c r="H576" s="102"/>
      <c r="I576" s="102"/>
      <c r="J576" s="102"/>
      <c r="K576" s="102"/>
      <c r="L576" s="102"/>
      <c r="M576" s="102"/>
      <c r="N576" s="102"/>
      <c r="O576" s="102"/>
      <c r="P576" s="102"/>
      <c r="Q576" s="102"/>
    </row>
    <row r="577" spans="2:17" ht="15.75" customHeight="1">
      <c r="B577" s="101"/>
      <c r="C577" s="101"/>
      <c r="D577" s="101"/>
      <c r="F577" s="111"/>
      <c r="G577" s="153"/>
      <c r="H577" s="102"/>
      <c r="I577" s="102"/>
      <c r="J577" s="102"/>
      <c r="K577" s="102"/>
      <c r="L577" s="102"/>
      <c r="M577" s="102"/>
      <c r="N577" s="102"/>
      <c r="O577" s="102"/>
      <c r="P577" s="102"/>
      <c r="Q577" s="102"/>
    </row>
    <row r="578" spans="2:17" ht="15.75" customHeight="1">
      <c r="B578" s="101"/>
      <c r="C578" s="101"/>
      <c r="D578" s="101"/>
      <c r="F578" s="111"/>
      <c r="G578" s="153"/>
      <c r="H578" s="102"/>
      <c r="I578" s="102"/>
      <c r="J578" s="102"/>
      <c r="K578" s="102"/>
      <c r="L578" s="102"/>
      <c r="M578" s="102"/>
      <c r="N578" s="102"/>
      <c r="O578" s="102"/>
      <c r="P578" s="102"/>
      <c r="Q578" s="102"/>
    </row>
    <row r="579" spans="2:17" ht="15.75" customHeight="1">
      <c r="B579" s="101"/>
      <c r="C579" s="101"/>
      <c r="D579" s="101"/>
      <c r="F579" s="111"/>
      <c r="G579" s="153"/>
      <c r="H579" s="102"/>
      <c r="I579" s="102"/>
      <c r="J579" s="102"/>
      <c r="K579" s="102"/>
      <c r="L579" s="102"/>
      <c r="M579" s="102"/>
      <c r="N579" s="102"/>
      <c r="O579" s="102"/>
      <c r="P579" s="102"/>
      <c r="Q579" s="102"/>
    </row>
    <row r="580" spans="2:17" ht="15.75" customHeight="1">
      <c r="B580" s="101"/>
      <c r="C580" s="101"/>
      <c r="D580" s="101"/>
      <c r="F580" s="111"/>
      <c r="G580" s="153"/>
      <c r="H580" s="102"/>
      <c r="I580" s="102"/>
      <c r="J580" s="102"/>
      <c r="K580" s="102"/>
      <c r="L580" s="102"/>
      <c r="M580" s="102"/>
      <c r="N580" s="102"/>
      <c r="O580" s="102"/>
      <c r="P580" s="102"/>
      <c r="Q580" s="102"/>
    </row>
    <row r="581" spans="2:17" ht="15.75" customHeight="1">
      <c r="B581" s="101"/>
      <c r="C581" s="101"/>
      <c r="D581" s="101"/>
      <c r="F581" s="111"/>
      <c r="G581" s="153"/>
      <c r="H581" s="102"/>
      <c r="I581" s="102"/>
      <c r="J581" s="102"/>
      <c r="K581" s="102"/>
      <c r="L581" s="102"/>
      <c r="M581" s="102"/>
      <c r="N581" s="102"/>
      <c r="O581" s="102"/>
      <c r="P581" s="102"/>
      <c r="Q581" s="102"/>
    </row>
    <row r="582" spans="2:17" ht="15.75" customHeight="1">
      <c r="B582" s="101"/>
      <c r="C582" s="101"/>
      <c r="D582" s="101"/>
      <c r="F582" s="111"/>
      <c r="G582" s="153"/>
      <c r="H582" s="102"/>
      <c r="I582" s="102"/>
      <c r="J582" s="102"/>
      <c r="K582" s="102"/>
      <c r="L582" s="102"/>
      <c r="M582" s="102"/>
      <c r="N582" s="102"/>
      <c r="O582" s="102"/>
      <c r="P582" s="102"/>
      <c r="Q582" s="102"/>
    </row>
    <row r="583" spans="2:17" ht="15.75" customHeight="1">
      <c r="B583" s="101"/>
      <c r="C583" s="101"/>
      <c r="D583" s="101"/>
      <c r="F583" s="111"/>
      <c r="G583" s="153"/>
      <c r="H583" s="102"/>
      <c r="I583" s="102"/>
      <c r="J583" s="102"/>
      <c r="K583" s="102"/>
      <c r="L583" s="102"/>
      <c r="M583" s="102"/>
      <c r="N583" s="102"/>
      <c r="O583" s="102"/>
      <c r="P583" s="102"/>
      <c r="Q583" s="102"/>
    </row>
    <row r="584" spans="2:17" ht="15.75" customHeight="1">
      <c r="B584" s="101"/>
      <c r="C584" s="101"/>
      <c r="D584" s="101"/>
      <c r="F584" s="111"/>
      <c r="G584" s="153"/>
      <c r="H584" s="102"/>
      <c r="I584" s="102"/>
      <c r="J584" s="102"/>
      <c r="K584" s="102"/>
      <c r="L584" s="102"/>
      <c r="M584" s="102"/>
      <c r="N584" s="102"/>
      <c r="O584" s="102"/>
      <c r="P584" s="102"/>
      <c r="Q584" s="102"/>
    </row>
    <row r="585" spans="2:17" ht="15.75" customHeight="1">
      <c r="B585" s="101"/>
      <c r="C585" s="101"/>
      <c r="D585" s="101"/>
      <c r="F585" s="111"/>
      <c r="G585" s="153"/>
      <c r="H585" s="102"/>
      <c r="I585" s="102"/>
      <c r="J585" s="102"/>
      <c r="K585" s="102"/>
      <c r="L585" s="102"/>
      <c r="M585" s="102"/>
      <c r="N585" s="102"/>
      <c r="O585" s="102"/>
      <c r="P585" s="102"/>
      <c r="Q585" s="102"/>
    </row>
    <row r="586" spans="2:17" ht="15.75" customHeight="1">
      <c r="B586" s="101"/>
      <c r="C586" s="101"/>
      <c r="D586" s="101"/>
      <c r="F586" s="111"/>
      <c r="G586" s="153"/>
      <c r="H586" s="102"/>
      <c r="I586" s="102"/>
      <c r="J586" s="102"/>
      <c r="K586" s="102"/>
      <c r="L586" s="102"/>
      <c r="M586" s="102"/>
      <c r="N586" s="102"/>
      <c r="O586" s="102"/>
      <c r="P586" s="102"/>
      <c r="Q586" s="102"/>
    </row>
    <row r="587" spans="2:17" ht="15.75" customHeight="1">
      <c r="B587" s="101"/>
      <c r="C587" s="101"/>
      <c r="D587" s="101"/>
      <c r="F587" s="111"/>
      <c r="G587" s="153"/>
      <c r="H587" s="102"/>
      <c r="I587" s="102"/>
      <c r="J587" s="102"/>
      <c r="K587" s="102"/>
      <c r="L587" s="102"/>
      <c r="M587" s="102"/>
      <c r="N587" s="102"/>
      <c r="O587" s="102"/>
      <c r="P587" s="102"/>
      <c r="Q587" s="102"/>
    </row>
    <row r="588" spans="2:17" ht="15.75" customHeight="1">
      <c r="B588" s="101"/>
      <c r="C588" s="101"/>
      <c r="D588" s="101"/>
      <c r="F588" s="111"/>
      <c r="G588" s="153"/>
      <c r="H588" s="102"/>
      <c r="I588" s="102"/>
      <c r="J588" s="102"/>
      <c r="K588" s="102"/>
      <c r="L588" s="102"/>
      <c r="M588" s="102"/>
      <c r="N588" s="102"/>
      <c r="O588" s="102"/>
      <c r="P588" s="102"/>
      <c r="Q588" s="102"/>
    </row>
    <row r="589" spans="2:17" ht="15.75" customHeight="1">
      <c r="B589" s="101"/>
      <c r="C589" s="101"/>
      <c r="D589" s="101"/>
      <c r="F589" s="111"/>
      <c r="G589" s="153"/>
      <c r="H589" s="102"/>
      <c r="I589" s="102"/>
      <c r="J589" s="102"/>
      <c r="K589" s="102"/>
      <c r="L589" s="102"/>
      <c r="M589" s="102"/>
      <c r="N589" s="102"/>
      <c r="O589" s="102"/>
      <c r="P589" s="102"/>
      <c r="Q589" s="102"/>
    </row>
    <row r="590" spans="2:17" ht="15.75" customHeight="1">
      <c r="B590" s="101"/>
      <c r="C590" s="101"/>
      <c r="D590" s="101"/>
      <c r="F590" s="111"/>
      <c r="G590" s="153"/>
      <c r="H590" s="102"/>
      <c r="I590" s="102"/>
      <c r="J590" s="102"/>
      <c r="K590" s="102"/>
      <c r="L590" s="102"/>
      <c r="M590" s="102"/>
      <c r="N590" s="102"/>
      <c r="O590" s="102"/>
      <c r="P590" s="102"/>
      <c r="Q590" s="102"/>
    </row>
    <row r="591" spans="2:17" ht="15.75" customHeight="1">
      <c r="B591" s="101"/>
      <c r="C591" s="101"/>
      <c r="D591" s="101"/>
      <c r="F591" s="111"/>
      <c r="G591" s="153"/>
      <c r="H591" s="102"/>
      <c r="I591" s="102"/>
      <c r="J591" s="102"/>
      <c r="K591" s="102"/>
      <c r="L591" s="102"/>
      <c r="M591" s="102"/>
      <c r="N591" s="102"/>
      <c r="O591" s="102"/>
      <c r="P591" s="102"/>
      <c r="Q591" s="102"/>
    </row>
    <row r="592" spans="2:17" ht="15.75" customHeight="1">
      <c r="B592" s="101"/>
      <c r="C592" s="101"/>
      <c r="D592" s="101"/>
      <c r="F592" s="111"/>
      <c r="G592" s="153"/>
      <c r="H592" s="102"/>
      <c r="I592" s="102"/>
      <c r="J592" s="102"/>
      <c r="K592" s="102"/>
      <c r="L592" s="102"/>
      <c r="M592" s="102"/>
      <c r="N592" s="102"/>
      <c r="O592" s="102"/>
      <c r="P592" s="102"/>
      <c r="Q592" s="102"/>
    </row>
    <row r="593" spans="2:17" ht="15.75" customHeight="1">
      <c r="B593" s="101"/>
      <c r="C593" s="101"/>
      <c r="D593" s="101"/>
      <c r="F593" s="111"/>
      <c r="G593" s="153"/>
      <c r="H593" s="102"/>
      <c r="I593" s="102"/>
      <c r="J593" s="102"/>
      <c r="K593" s="102"/>
      <c r="L593" s="102"/>
      <c r="M593" s="102"/>
      <c r="N593" s="102"/>
      <c r="O593" s="102"/>
      <c r="P593" s="102"/>
      <c r="Q593" s="102"/>
    </row>
    <row r="594" spans="2:17" ht="15.75" customHeight="1">
      <c r="B594" s="101"/>
      <c r="C594" s="101"/>
      <c r="D594" s="101"/>
      <c r="F594" s="111"/>
      <c r="G594" s="153"/>
      <c r="H594" s="102"/>
      <c r="I594" s="102"/>
      <c r="J594" s="102"/>
      <c r="K594" s="102"/>
      <c r="L594" s="102"/>
      <c r="M594" s="102"/>
      <c r="N594" s="102"/>
      <c r="O594" s="102"/>
      <c r="P594" s="102"/>
      <c r="Q594" s="102"/>
    </row>
    <row r="595" spans="2:17" ht="15.75" customHeight="1">
      <c r="B595" s="101"/>
      <c r="C595" s="101"/>
      <c r="D595" s="101"/>
      <c r="F595" s="111"/>
      <c r="G595" s="153"/>
      <c r="H595" s="102"/>
      <c r="I595" s="102"/>
      <c r="J595" s="102"/>
      <c r="K595" s="102"/>
      <c r="L595" s="102"/>
      <c r="M595" s="102"/>
      <c r="N595" s="102"/>
      <c r="O595" s="102"/>
      <c r="P595" s="102"/>
      <c r="Q595" s="102"/>
    </row>
    <row r="596" spans="2:17" ht="15.75" customHeight="1">
      <c r="B596" s="101"/>
      <c r="C596" s="101"/>
      <c r="D596" s="101"/>
      <c r="F596" s="111"/>
      <c r="G596" s="153"/>
      <c r="H596" s="102"/>
      <c r="I596" s="102"/>
      <c r="J596" s="102"/>
      <c r="K596" s="102"/>
      <c r="L596" s="102"/>
      <c r="M596" s="102"/>
      <c r="N596" s="102"/>
      <c r="O596" s="102"/>
      <c r="P596" s="102"/>
      <c r="Q596" s="102"/>
    </row>
    <row r="597" spans="2:17" ht="15.75" customHeight="1">
      <c r="B597" s="101"/>
      <c r="C597" s="101"/>
      <c r="D597" s="101"/>
      <c r="F597" s="111"/>
      <c r="G597" s="153"/>
      <c r="H597" s="102"/>
      <c r="I597" s="102"/>
      <c r="J597" s="102"/>
      <c r="K597" s="102"/>
      <c r="L597" s="102"/>
      <c r="M597" s="102"/>
      <c r="N597" s="102"/>
      <c r="O597" s="102"/>
      <c r="P597" s="102"/>
      <c r="Q597" s="102"/>
    </row>
    <row r="598" spans="2:17" ht="15.75" customHeight="1">
      <c r="B598" s="101"/>
      <c r="C598" s="101"/>
      <c r="D598" s="101"/>
      <c r="F598" s="111"/>
      <c r="G598" s="153"/>
      <c r="H598" s="102"/>
      <c r="I598" s="102"/>
      <c r="J598" s="102"/>
      <c r="K598" s="102"/>
      <c r="L598" s="102"/>
      <c r="M598" s="102"/>
      <c r="N598" s="102"/>
      <c r="O598" s="102"/>
      <c r="P598" s="102"/>
      <c r="Q598" s="102"/>
    </row>
    <row r="599" spans="2:17" ht="15.75" customHeight="1">
      <c r="B599" s="101"/>
      <c r="C599" s="101"/>
      <c r="D599" s="101"/>
      <c r="F599" s="111"/>
      <c r="G599" s="153"/>
      <c r="H599" s="102"/>
      <c r="I599" s="102"/>
      <c r="J599" s="102"/>
      <c r="K599" s="102"/>
      <c r="L599" s="102"/>
      <c r="M599" s="102"/>
      <c r="N599" s="102"/>
      <c r="O599" s="102"/>
      <c r="P599" s="102"/>
      <c r="Q599" s="102"/>
    </row>
    <row r="600" spans="2:17" ht="15.75" customHeight="1">
      <c r="B600" s="101"/>
      <c r="C600" s="101"/>
      <c r="D600" s="101"/>
      <c r="F600" s="111"/>
      <c r="G600" s="153"/>
      <c r="H600" s="102"/>
      <c r="I600" s="102"/>
      <c r="J600" s="102"/>
      <c r="K600" s="102"/>
      <c r="L600" s="102"/>
      <c r="M600" s="102"/>
      <c r="N600" s="102"/>
      <c r="O600" s="102"/>
      <c r="P600" s="102"/>
      <c r="Q600" s="102"/>
    </row>
    <row r="601" spans="2:17" ht="15.75" customHeight="1">
      <c r="B601" s="101"/>
      <c r="C601" s="101"/>
      <c r="D601" s="101"/>
      <c r="F601" s="111"/>
      <c r="G601" s="153"/>
      <c r="H601" s="102"/>
      <c r="I601" s="102"/>
      <c r="J601" s="102"/>
      <c r="K601" s="102"/>
      <c r="L601" s="102"/>
      <c r="M601" s="102"/>
      <c r="N601" s="102"/>
      <c r="O601" s="102"/>
      <c r="P601" s="102"/>
      <c r="Q601" s="102"/>
    </row>
    <row r="602" spans="2:17" ht="15.75" customHeight="1">
      <c r="B602" s="101"/>
      <c r="C602" s="101"/>
      <c r="D602" s="101"/>
      <c r="F602" s="111"/>
      <c r="G602" s="153"/>
      <c r="H602" s="102"/>
      <c r="I602" s="102"/>
      <c r="J602" s="102"/>
      <c r="K602" s="102"/>
      <c r="L602" s="102"/>
      <c r="M602" s="102"/>
      <c r="N602" s="102"/>
      <c r="O602" s="102"/>
      <c r="P602" s="102"/>
      <c r="Q602" s="102"/>
    </row>
    <row r="603" spans="2:17" ht="15.75" customHeight="1">
      <c r="B603" s="101"/>
      <c r="C603" s="101"/>
      <c r="D603" s="101"/>
      <c r="F603" s="111"/>
      <c r="G603" s="153"/>
      <c r="H603" s="102"/>
      <c r="I603" s="102"/>
      <c r="J603" s="102"/>
      <c r="K603" s="102"/>
      <c r="L603" s="102"/>
      <c r="M603" s="102"/>
      <c r="N603" s="102"/>
      <c r="O603" s="102"/>
      <c r="P603" s="102"/>
      <c r="Q603" s="102"/>
    </row>
    <row r="604" spans="2:17" ht="15.75" customHeight="1">
      <c r="B604" s="101"/>
      <c r="C604" s="101"/>
      <c r="D604" s="101"/>
      <c r="F604" s="111"/>
      <c r="G604" s="153"/>
      <c r="H604" s="102"/>
      <c r="I604" s="102"/>
      <c r="J604" s="102"/>
      <c r="K604" s="102"/>
      <c r="L604" s="102"/>
      <c r="M604" s="102"/>
      <c r="N604" s="102"/>
      <c r="O604" s="102"/>
      <c r="P604" s="102"/>
      <c r="Q604" s="102"/>
    </row>
    <row r="605" spans="2:17" ht="15.75" customHeight="1">
      <c r="B605" s="101"/>
      <c r="C605" s="101"/>
      <c r="D605" s="101"/>
      <c r="F605" s="111"/>
      <c r="G605" s="153"/>
      <c r="H605" s="102"/>
      <c r="I605" s="102"/>
      <c r="J605" s="102"/>
      <c r="K605" s="102"/>
      <c r="L605" s="102"/>
      <c r="M605" s="102"/>
      <c r="N605" s="102"/>
      <c r="O605" s="102"/>
      <c r="P605" s="102"/>
      <c r="Q605" s="102"/>
    </row>
    <row r="606" spans="2:17" ht="15.75" customHeight="1">
      <c r="B606" s="101"/>
      <c r="C606" s="101"/>
      <c r="D606" s="101"/>
      <c r="F606" s="111"/>
      <c r="G606" s="153"/>
      <c r="H606" s="102"/>
      <c r="I606" s="102"/>
      <c r="J606" s="102"/>
      <c r="K606" s="102"/>
      <c r="L606" s="102"/>
      <c r="M606" s="102"/>
      <c r="N606" s="102"/>
      <c r="O606" s="102"/>
      <c r="P606" s="102"/>
      <c r="Q606" s="102"/>
    </row>
    <row r="607" spans="2:17" ht="15.75" customHeight="1">
      <c r="B607" s="101"/>
      <c r="C607" s="101"/>
      <c r="D607" s="101"/>
      <c r="F607" s="111"/>
      <c r="G607" s="153"/>
      <c r="H607" s="102"/>
      <c r="I607" s="102"/>
      <c r="J607" s="102"/>
      <c r="K607" s="102"/>
      <c r="L607" s="102"/>
      <c r="M607" s="102"/>
      <c r="N607" s="102"/>
      <c r="O607" s="102"/>
      <c r="P607" s="102"/>
      <c r="Q607" s="102"/>
    </row>
    <row r="608" spans="2:17" ht="15.75" customHeight="1">
      <c r="B608" s="101"/>
      <c r="C608" s="101"/>
      <c r="D608" s="101"/>
      <c r="F608" s="111"/>
      <c r="G608" s="153"/>
      <c r="H608" s="102"/>
      <c r="I608" s="102"/>
      <c r="J608" s="102"/>
      <c r="K608" s="102"/>
      <c r="L608" s="102"/>
      <c r="M608" s="102"/>
      <c r="N608" s="102"/>
      <c r="O608" s="102"/>
      <c r="P608" s="102"/>
      <c r="Q608" s="102"/>
    </row>
    <row r="609" spans="2:17" ht="15.75" customHeight="1">
      <c r="B609" s="101"/>
      <c r="C609" s="101"/>
      <c r="D609" s="101"/>
      <c r="F609" s="111"/>
      <c r="G609" s="153"/>
      <c r="H609" s="102"/>
      <c r="I609" s="102"/>
      <c r="J609" s="102"/>
      <c r="K609" s="102"/>
      <c r="L609" s="102"/>
      <c r="M609" s="102"/>
      <c r="N609" s="102"/>
      <c r="O609" s="102"/>
      <c r="P609" s="102"/>
      <c r="Q609" s="102"/>
    </row>
    <row r="610" spans="2:17" ht="15.75" customHeight="1">
      <c r="B610" s="101"/>
      <c r="C610" s="101"/>
      <c r="D610" s="101"/>
      <c r="F610" s="111"/>
      <c r="G610" s="153"/>
      <c r="H610" s="102"/>
      <c r="I610" s="102"/>
      <c r="J610" s="102"/>
      <c r="K610" s="102"/>
      <c r="L610" s="102"/>
      <c r="M610" s="102"/>
      <c r="N610" s="102"/>
      <c r="O610" s="102"/>
      <c r="P610" s="102"/>
      <c r="Q610" s="102"/>
    </row>
    <row r="611" spans="2:17" ht="15.75" customHeight="1">
      <c r="B611" s="101"/>
      <c r="C611" s="101"/>
      <c r="D611" s="101"/>
      <c r="F611" s="111"/>
      <c r="G611" s="153"/>
      <c r="H611" s="102"/>
      <c r="I611" s="102"/>
      <c r="J611" s="102"/>
      <c r="K611" s="102"/>
      <c r="L611" s="102"/>
      <c r="M611" s="102"/>
      <c r="N611" s="102"/>
      <c r="O611" s="102"/>
      <c r="P611" s="102"/>
      <c r="Q611" s="102"/>
    </row>
    <row r="612" spans="2:17" ht="15.75" customHeight="1">
      <c r="B612" s="101"/>
      <c r="C612" s="101"/>
      <c r="D612" s="101"/>
      <c r="F612" s="111"/>
      <c r="G612" s="153"/>
      <c r="H612" s="102"/>
      <c r="I612" s="102"/>
      <c r="J612" s="102"/>
      <c r="K612" s="102"/>
      <c r="L612" s="102"/>
      <c r="M612" s="102"/>
      <c r="N612" s="102"/>
      <c r="O612" s="102"/>
      <c r="P612" s="102"/>
      <c r="Q612" s="102"/>
    </row>
    <row r="613" spans="2:17" ht="15.75" customHeight="1">
      <c r="B613" s="101"/>
      <c r="C613" s="101"/>
      <c r="D613" s="101"/>
      <c r="F613" s="111"/>
      <c r="G613" s="153"/>
      <c r="H613" s="102"/>
      <c r="I613" s="102"/>
      <c r="J613" s="102"/>
      <c r="K613" s="102"/>
      <c r="L613" s="102"/>
      <c r="M613" s="102"/>
      <c r="N613" s="102"/>
      <c r="O613" s="102"/>
      <c r="P613" s="102"/>
      <c r="Q613" s="102"/>
    </row>
    <row r="614" spans="2:17" ht="15.75" customHeight="1">
      <c r="B614" s="101"/>
      <c r="C614" s="101"/>
      <c r="D614" s="101"/>
      <c r="F614" s="111"/>
      <c r="G614" s="153"/>
      <c r="H614" s="102"/>
      <c r="I614" s="102"/>
      <c r="J614" s="102"/>
      <c r="K614" s="102"/>
      <c r="L614" s="102"/>
      <c r="M614" s="102"/>
      <c r="N614" s="102"/>
      <c r="O614" s="102"/>
      <c r="P614" s="102"/>
      <c r="Q614" s="102"/>
    </row>
    <row r="615" spans="2:17" ht="15.75" customHeight="1">
      <c r="B615" s="101"/>
      <c r="C615" s="101"/>
      <c r="D615" s="101"/>
      <c r="F615" s="111"/>
      <c r="G615" s="153"/>
      <c r="H615" s="102"/>
      <c r="I615" s="102"/>
      <c r="J615" s="102"/>
      <c r="K615" s="102"/>
      <c r="L615" s="102"/>
      <c r="M615" s="102"/>
      <c r="N615" s="102"/>
      <c r="O615" s="102"/>
      <c r="P615" s="102"/>
      <c r="Q615" s="102"/>
    </row>
    <row r="616" spans="2:17" ht="15.75" customHeight="1">
      <c r="B616" s="101"/>
      <c r="C616" s="101"/>
      <c r="D616" s="101"/>
      <c r="F616" s="111"/>
      <c r="G616" s="153"/>
      <c r="H616" s="102"/>
      <c r="I616" s="102"/>
      <c r="J616" s="102"/>
      <c r="K616" s="102"/>
      <c r="L616" s="102"/>
      <c r="M616" s="102"/>
      <c r="N616" s="102"/>
      <c r="O616" s="102"/>
      <c r="P616" s="102"/>
      <c r="Q616" s="102"/>
    </row>
    <row r="617" spans="2:17" ht="15.75" customHeight="1">
      <c r="B617" s="101"/>
      <c r="C617" s="101"/>
      <c r="D617" s="101"/>
      <c r="F617" s="111"/>
      <c r="G617" s="153"/>
      <c r="H617" s="102"/>
      <c r="I617" s="102"/>
      <c r="J617" s="102"/>
      <c r="K617" s="102"/>
      <c r="L617" s="102"/>
      <c r="M617" s="102"/>
      <c r="N617" s="102"/>
      <c r="O617" s="102"/>
      <c r="P617" s="102"/>
      <c r="Q617" s="102"/>
    </row>
    <row r="618" spans="2:17" ht="15.75" customHeight="1">
      <c r="B618" s="101"/>
      <c r="C618" s="101"/>
      <c r="D618" s="101"/>
      <c r="F618" s="111"/>
      <c r="G618" s="153"/>
      <c r="H618" s="102"/>
      <c r="I618" s="102"/>
      <c r="J618" s="102"/>
      <c r="K618" s="102"/>
      <c r="L618" s="102"/>
      <c r="M618" s="102"/>
      <c r="N618" s="102"/>
      <c r="O618" s="102"/>
      <c r="P618" s="102"/>
      <c r="Q618" s="102"/>
    </row>
    <row r="619" spans="2:17" ht="15.75" customHeight="1">
      <c r="B619" s="101"/>
      <c r="C619" s="101"/>
      <c r="D619" s="101"/>
      <c r="F619" s="111"/>
      <c r="G619" s="153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</row>
    <row r="620" spans="2:17" ht="15.75" customHeight="1">
      <c r="B620" s="101"/>
      <c r="C620" s="101"/>
      <c r="D620" s="101"/>
      <c r="F620" s="111"/>
      <c r="G620" s="153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</row>
    <row r="621" spans="2:17" ht="15.75" customHeight="1">
      <c r="B621" s="101"/>
      <c r="C621" s="101"/>
      <c r="D621" s="101"/>
      <c r="F621" s="111"/>
      <c r="G621" s="153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</row>
    <row r="622" spans="2:17" ht="15.75" customHeight="1">
      <c r="B622" s="101"/>
      <c r="C622" s="101"/>
      <c r="D622" s="101"/>
      <c r="F622" s="111"/>
      <c r="G622" s="153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</row>
    <row r="623" spans="2:17" ht="15.75" customHeight="1">
      <c r="B623" s="101"/>
      <c r="C623" s="101"/>
      <c r="D623" s="101"/>
      <c r="F623" s="111"/>
      <c r="G623" s="153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</row>
    <row r="624" spans="2:17" ht="15.75" customHeight="1">
      <c r="B624" s="101"/>
      <c r="C624" s="101"/>
      <c r="D624" s="101"/>
      <c r="F624" s="111"/>
      <c r="G624" s="153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</row>
    <row r="625" spans="2:17" ht="15.75" customHeight="1">
      <c r="B625" s="101"/>
      <c r="C625" s="101"/>
      <c r="D625" s="101"/>
      <c r="F625" s="111"/>
      <c r="G625" s="153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</row>
    <row r="626" spans="2:17" ht="15.75" customHeight="1">
      <c r="B626" s="101"/>
      <c r="C626" s="101"/>
      <c r="D626" s="101"/>
      <c r="F626" s="111"/>
      <c r="G626" s="153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</row>
    <row r="627" spans="2:17" ht="15.75" customHeight="1">
      <c r="B627" s="101"/>
      <c r="C627" s="101"/>
      <c r="D627" s="101"/>
      <c r="F627" s="111"/>
      <c r="G627" s="153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</row>
    <row r="628" spans="2:17" ht="15.75" customHeight="1">
      <c r="B628" s="101"/>
      <c r="C628" s="101"/>
      <c r="D628" s="101"/>
      <c r="F628" s="111"/>
      <c r="G628" s="153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</row>
    <row r="629" spans="2:17" ht="15.75" customHeight="1">
      <c r="B629" s="101"/>
      <c r="C629" s="101"/>
      <c r="D629" s="101"/>
      <c r="F629" s="111"/>
      <c r="G629" s="153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</row>
    <row r="630" spans="2:17" ht="15.75" customHeight="1">
      <c r="B630" s="101"/>
      <c r="C630" s="101"/>
      <c r="D630" s="101"/>
      <c r="F630" s="111"/>
      <c r="G630" s="153"/>
      <c r="H630" s="102"/>
      <c r="I630" s="102"/>
      <c r="J630" s="102"/>
      <c r="K630" s="102"/>
      <c r="L630" s="102"/>
      <c r="M630" s="102"/>
      <c r="N630" s="102"/>
      <c r="O630" s="102"/>
      <c r="P630" s="102"/>
      <c r="Q630" s="102"/>
    </row>
    <row r="631" spans="2:17" ht="15.75" customHeight="1">
      <c r="B631" s="101"/>
      <c r="C631" s="101"/>
      <c r="D631" s="101"/>
      <c r="F631" s="111"/>
      <c r="G631" s="153"/>
      <c r="H631" s="102"/>
      <c r="I631" s="102"/>
      <c r="J631" s="102"/>
      <c r="K631" s="102"/>
      <c r="L631" s="102"/>
      <c r="M631" s="102"/>
      <c r="N631" s="102"/>
      <c r="O631" s="102"/>
      <c r="P631" s="102"/>
      <c r="Q631" s="102"/>
    </row>
    <row r="632" spans="2:17" ht="15.75" customHeight="1">
      <c r="B632" s="101"/>
      <c r="C632" s="101"/>
      <c r="D632" s="101"/>
      <c r="F632" s="111"/>
      <c r="G632" s="153"/>
      <c r="H632" s="102"/>
      <c r="I632" s="102"/>
      <c r="J632" s="102"/>
      <c r="K632" s="102"/>
      <c r="L632" s="102"/>
      <c r="M632" s="102"/>
      <c r="N632" s="102"/>
      <c r="O632" s="102"/>
      <c r="P632" s="102"/>
      <c r="Q632" s="102"/>
    </row>
    <row r="633" spans="2:17" ht="15.75" customHeight="1">
      <c r="B633" s="101"/>
      <c r="C633" s="101"/>
      <c r="D633" s="101"/>
      <c r="F633" s="111"/>
      <c r="G633" s="153"/>
      <c r="H633" s="102"/>
      <c r="I633" s="102"/>
      <c r="J633" s="102"/>
      <c r="K633" s="102"/>
      <c r="L633" s="102"/>
      <c r="M633" s="102"/>
      <c r="N633" s="102"/>
      <c r="O633" s="102"/>
      <c r="P633" s="102"/>
      <c r="Q633" s="102"/>
    </row>
    <row r="634" spans="2:17" ht="15.75" customHeight="1">
      <c r="B634" s="101"/>
      <c r="C634" s="101"/>
      <c r="D634" s="101"/>
      <c r="F634" s="111"/>
      <c r="G634" s="153"/>
      <c r="H634" s="102"/>
      <c r="I634" s="102"/>
      <c r="J634" s="102"/>
      <c r="K634" s="102"/>
      <c r="L634" s="102"/>
      <c r="M634" s="102"/>
      <c r="N634" s="102"/>
      <c r="O634" s="102"/>
      <c r="P634" s="102"/>
      <c r="Q634" s="102"/>
    </row>
    <row r="635" spans="2:17" ht="15.75" customHeight="1">
      <c r="B635" s="101"/>
      <c r="C635" s="101"/>
      <c r="D635" s="101"/>
      <c r="F635" s="111"/>
      <c r="G635" s="153"/>
      <c r="H635" s="102"/>
      <c r="I635" s="102"/>
      <c r="J635" s="102"/>
      <c r="K635" s="102"/>
      <c r="L635" s="102"/>
      <c r="M635" s="102"/>
      <c r="N635" s="102"/>
      <c r="O635" s="102"/>
      <c r="P635" s="102"/>
      <c r="Q635" s="102"/>
    </row>
    <row r="636" spans="2:17" ht="15.75" customHeight="1">
      <c r="B636" s="101"/>
      <c r="C636" s="101"/>
      <c r="D636" s="101"/>
      <c r="F636" s="111"/>
      <c r="G636" s="153"/>
      <c r="H636" s="102"/>
      <c r="I636" s="102"/>
      <c r="J636" s="102"/>
      <c r="K636" s="102"/>
      <c r="L636" s="102"/>
      <c r="M636" s="102"/>
      <c r="N636" s="102"/>
      <c r="O636" s="102"/>
      <c r="P636" s="102"/>
      <c r="Q636" s="102"/>
    </row>
    <row r="637" spans="2:17" ht="15.75" customHeight="1">
      <c r="B637" s="101"/>
      <c r="C637" s="101"/>
      <c r="D637" s="101"/>
      <c r="F637" s="111"/>
      <c r="G637" s="153"/>
      <c r="H637" s="102"/>
      <c r="I637" s="102"/>
      <c r="J637" s="102"/>
      <c r="K637" s="102"/>
      <c r="L637" s="102"/>
      <c r="M637" s="102"/>
      <c r="N637" s="102"/>
      <c r="O637" s="102"/>
      <c r="P637" s="102"/>
      <c r="Q637" s="102"/>
    </row>
    <row r="638" spans="2:17" ht="15.75" customHeight="1">
      <c r="B638" s="101"/>
      <c r="C638" s="101"/>
      <c r="D638" s="101"/>
      <c r="F638" s="111"/>
      <c r="G638" s="153"/>
      <c r="H638" s="102"/>
      <c r="I638" s="102"/>
      <c r="J638" s="102"/>
      <c r="K638" s="102"/>
      <c r="L638" s="102"/>
      <c r="M638" s="102"/>
      <c r="N638" s="102"/>
      <c r="O638" s="102"/>
      <c r="P638" s="102"/>
      <c r="Q638" s="102"/>
    </row>
    <row r="639" spans="2:17" ht="15.75" customHeight="1">
      <c r="B639" s="101"/>
      <c r="C639" s="101"/>
      <c r="D639" s="101"/>
      <c r="F639" s="111"/>
      <c r="G639" s="153"/>
      <c r="H639" s="102"/>
      <c r="I639" s="102"/>
      <c r="J639" s="102"/>
      <c r="K639" s="102"/>
      <c r="L639" s="102"/>
      <c r="M639" s="102"/>
      <c r="N639" s="102"/>
      <c r="O639" s="102"/>
      <c r="P639" s="102"/>
      <c r="Q639" s="102"/>
    </row>
    <row r="640" spans="2:17" ht="15.75" customHeight="1">
      <c r="B640" s="101"/>
      <c r="C640" s="101"/>
      <c r="D640" s="101"/>
      <c r="F640" s="111"/>
      <c r="G640" s="153"/>
      <c r="H640" s="102"/>
      <c r="I640" s="102"/>
      <c r="J640" s="102"/>
      <c r="K640" s="102"/>
      <c r="L640" s="102"/>
      <c r="M640" s="102"/>
      <c r="N640" s="102"/>
      <c r="O640" s="102"/>
      <c r="P640" s="102"/>
      <c r="Q640" s="102"/>
    </row>
    <row r="641" spans="2:17" ht="15.75" customHeight="1">
      <c r="B641" s="101"/>
      <c r="C641" s="101"/>
      <c r="D641" s="101"/>
      <c r="F641" s="111"/>
      <c r="G641" s="153"/>
      <c r="H641" s="102"/>
      <c r="I641" s="102"/>
      <c r="J641" s="102"/>
      <c r="K641" s="102"/>
      <c r="L641" s="102"/>
      <c r="M641" s="102"/>
      <c r="N641" s="102"/>
      <c r="O641" s="102"/>
      <c r="P641" s="102"/>
      <c r="Q641" s="102"/>
    </row>
    <row r="642" spans="2:17" ht="15.75" customHeight="1">
      <c r="B642" s="101"/>
      <c r="C642" s="101"/>
      <c r="D642" s="101"/>
      <c r="F642" s="111"/>
      <c r="G642" s="153"/>
      <c r="H642" s="102"/>
      <c r="I642" s="102"/>
      <c r="J642" s="102"/>
      <c r="K642" s="102"/>
      <c r="L642" s="102"/>
      <c r="M642" s="102"/>
      <c r="N642" s="102"/>
      <c r="O642" s="102"/>
      <c r="P642" s="102"/>
      <c r="Q642" s="102"/>
    </row>
    <row r="643" spans="2:17" ht="15.75" customHeight="1">
      <c r="B643" s="101"/>
      <c r="C643" s="101"/>
      <c r="D643" s="101"/>
      <c r="F643" s="111"/>
      <c r="G643" s="153"/>
      <c r="H643" s="102"/>
      <c r="I643" s="102"/>
      <c r="J643" s="102"/>
      <c r="K643" s="102"/>
      <c r="L643" s="102"/>
      <c r="M643" s="102"/>
      <c r="N643" s="102"/>
      <c r="O643" s="102"/>
      <c r="P643" s="102"/>
      <c r="Q643" s="102"/>
    </row>
    <row r="644" spans="2:17" ht="15.75" customHeight="1">
      <c r="B644" s="101"/>
      <c r="C644" s="101"/>
      <c r="D644" s="101"/>
      <c r="F644" s="111"/>
      <c r="G644" s="153"/>
      <c r="H644" s="102"/>
      <c r="I644" s="102"/>
      <c r="J644" s="102"/>
      <c r="K644" s="102"/>
      <c r="L644" s="102"/>
      <c r="M644" s="102"/>
      <c r="N644" s="102"/>
      <c r="O644" s="102"/>
      <c r="P644" s="102"/>
      <c r="Q644" s="102"/>
    </row>
    <row r="645" spans="2:17" ht="15.75" customHeight="1">
      <c r="B645" s="101"/>
      <c r="C645" s="101"/>
      <c r="D645" s="101"/>
      <c r="F645" s="111"/>
      <c r="G645" s="153"/>
      <c r="H645" s="102"/>
      <c r="I645" s="102"/>
      <c r="J645" s="102"/>
      <c r="K645" s="102"/>
      <c r="L645" s="102"/>
      <c r="M645" s="102"/>
      <c r="N645" s="102"/>
      <c r="O645" s="102"/>
      <c r="P645" s="102"/>
      <c r="Q645" s="102"/>
    </row>
    <row r="646" spans="2:17" ht="15.75" customHeight="1">
      <c r="B646" s="101"/>
      <c r="C646" s="101"/>
      <c r="D646" s="101"/>
      <c r="F646" s="111"/>
      <c r="G646" s="153"/>
      <c r="H646" s="102"/>
      <c r="I646" s="102"/>
      <c r="J646" s="102"/>
      <c r="K646" s="102"/>
      <c r="L646" s="102"/>
      <c r="M646" s="102"/>
      <c r="N646" s="102"/>
      <c r="O646" s="102"/>
      <c r="P646" s="102"/>
      <c r="Q646" s="102"/>
    </row>
    <row r="647" spans="2:17" ht="15.75" customHeight="1">
      <c r="B647" s="101"/>
      <c r="C647" s="101"/>
      <c r="D647" s="101"/>
      <c r="F647" s="111"/>
      <c r="G647" s="153"/>
      <c r="H647" s="102"/>
      <c r="I647" s="102"/>
      <c r="J647" s="102"/>
      <c r="K647" s="102"/>
      <c r="L647" s="102"/>
      <c r="M647" s="102"/>
      <c r="N647" s="102"/>
      <c r="O647" s="102"/>
      <c r="P647" s="102"/>
      <c r="Q647" s="102"/>
    </row>
    <row r="648" spans="2:17" ht="15.75" customHeight="1">
      <c r="B648" s="101"/>
      <c r="C648" s="101"/>
      <c r="D648" s="101"/>
      <c r="F648" s="111"/>
      <c r="G648" s="153"/>
      <c r="H648" s="102"/>
      <c r="I648" s="102"/>
      <c r="J648" s="102"/>
      <c r="K648" s="102"/>
      <c r="L648" s="102"/>
      <c r="M648" s="102"/>
      <c r="N648" s="102"/>
      <c r="O648" s="102"/>
      <c r="P648" s="102"/>
      <c r="Q648" s="102"/>
    </row>
    <row r="649" spans="2:17" ht="15.75" customHeight="1">
      <c r="B649" s="101"/>
      <c r="C649" s="101"/>
      <c r="D649" s="101"/>
      <c r="F649" s="111"/>
      <c r="G649" s="153"/>
      <c r="H649" s="102"/>
      <c r="I649" s="102"/>
      <c r="J649" s="102"/>
      <c r="K649" s="102"/>
      <c r="L649" s="102"/>
      <c r="M649" s="102"/>
      <c r="N649" s="102"/>
      <c r="O649" s="102"/>
      <c r="P649" s="102"/>
      <c r="Q649" s="102"/>
    </row>
    <row r="650" spans="2:17" ht="15.75" customHeight="1">
      <c r="B650" s="101"/>
      <c r="C650" s="101"/>
      <c r="D650" s="101"/>
      <c r="F650" s="111"/>
      <c r="G650" s="153"/>
      <c r="H650" s="102"/>
      <c r="I650" s="102"/>
      <c r="J650" s="102"/>
      <c r="K650" s="102"/>
      <c r="L650" s="102"/>
      <c r="M650" s="102"/>
      <c r="N650" s="102"/>
      <c r="O650" s="102"/>
      <c r="P650" s="102"/>
      <c r="Q650" s="102"/>
    </row>
    <row r="651" spans="2:17" ht="15.75" customHeight="1">
      <c r="B651" s="101"/>
      <c r="C651" s="101"/>
      <c r="D651" s="101"/>
      <c r="F651" s="111"/>
      <c r="G651" s="153"/>
      <c r="H651" s="102"/>
      <c r="I651" s="102"/>
      <c r="J651" s="102"/>
      <c r="K651" s="102"/>
      <c r="L651" s="102"/>
      <c r="M651" s="102"/>
      <c r="N651" s="102"/>
      <c r="O651" s="102"/>
      <c r="P651" s="102"/>
      <c r="Q651" s="102"/>
    </row>
    <row r="652" spans="2:17" ht="15.75" customHeight="1">
      <c r="B652" s="101"/>
      <c r="C652" s="101"/>
      <c r="D652" s="101"/>
      <c r="F652" s="111"/>
      <c r="G652" s="153"/>
      <c r="H652" s="102"/>
      <c r="I652" s="102"/>
      <c r="J652" s="102"/>
      <c r="K652" s="102"/>
      <c r="L652" s="102"/>
      <c r="M652" s="102"/>
      <c r="N652" s="102"/>
      <c r="O652" s="102"/>
      <c r="P652" s="102"/>
      <c r="Q652" s="102"/>
    </row>
    <row r="653" spans="2:17" ht="15.75" customHeight="1">
      <c r="B653" s="101"/>
      <c r="C653" s="101"/>
      <c r="D653" s="101"/>
      <c r="F653" s="111"/>
      <c r="G653" s="153"/>
      <c r="H653" s="102"/>
      <c r="I653" s="102"/>
      <c r="J653" s="102"/>
      <c r="K653" s="102"/>
      <c r="L653" s="102"/>
      <c r="M653" s="102"/>
      <c r="N653" s="102"/>
      <c r="O653" s="102"/>
      <c r="P653" s="102"/>
      <c r="Q653" s="102"/>
    </row>
    <row r="654" spans="2:17" ht="15.75" customHeight="1">
      <c r="B654" s="101"/>
      <c r="C654" s="101"/>
      <c r="D654" s="101"/>
      <c r="F654" s="111"/>
      <c r="G654" s="153"/>
      <c r="H654" s="102"/>
      <c r="I654" s="102"/>
      <c r="J654" s="102"/>
      <c r="K654" s="102"/>
      <c r="L654" s="102"/>
      <c r="M654" s="102"/>
      <c r="N654" s="102"/>
      <c r="O654" s="102"/>
      <c r="P654" s="102"/>
      <c r="Q654" s="102"/>
    </row>
    <row r="655" spans="2:17" ht="15.75" customHeight="1">
      <c r="B655" s="101"/>
      <c r="C655" s="101"/>
      <c r="D655" s="101"/>
      <c r="F655" s="111"/>
      <c r="G655" s="153"/>
      <c r="H655" s="102"/>
      <c r="I655" s="102"/>
      <c r="J655" s="102"/>
      <c r="K655" s="102"/>
      <c r="L655" s="102"/>
      <c r="M655" s="102"/>
      <c r="N655" s="102"/>
      <c r="O655" s="102"/>
      <c r="P655" s="102"/>
      <c r="Q655" s="102"/>
    </row>
    <row r="656" spans="2:17" ht="15.75" customHeight="1">
      <c r="B656" s="101"/>
      <c r="C656" s="101"/>
      <c r="D656" s="101"/>
      <c r="F656" s="111"/>
      <c r="G656" s="153"/>
      <c r="H656" s="102"/>
      <c r="I656" s="102"/>
      <c r="J656" s="102"/>
      <c r="K656" s="102"/>
      <c r="L656" s="102"/>
      <c r="M656" s="102"/>
      <c r="N656" s="102"/>
      <c r="O656" s="102"/>
      <c r="P656" s="102"/>
      <c r="Q656" s="102"/>
    </row>
    <row r="657" spans="2:17" ht="15.75" customHeight="1">
      <c r="B657" s="101"/>
      <c r="C657" s="101"/>
      <c r="D657" s="101"/>
      <c r="F657" s="111"/>
      <c r="G657" s="153"/>
      <c r="H657" s="102"/>
      <c r="I657" s="102"/>
      <c r="J657" s="102"/>
      <c r="K657" s="102"/>
      <c r="L657" s="102"/>
      <c r="M657" s="102"/>
      <c r="N657" s="102"/>
      <c r="O657" s="102"/>
      <c r="P657" s="102"/>
      <c r="Q657" s="102"/>
    </row>
    <row r="658" spans="2:17" ht="15.75" customHeight="1">
      <c r="B658" s="101"/>
      <c r="C658" s="101"/>
      <c r="D658" s="101"/>
      <c r="F658" s="111"/>
      <c r="G658" s="153"/>
      <c r="H658" s="102"/>
      <c r="I658" s="102"/>
      <c r="J658" s="102"/>
      <c r="K658" s="102"/>
      <c r="L658" s="102"/>
      <c r="M658" s="102"/>
      <c r="N658" s="102"/>
      <c r="O658" s="102"/>
      <c r="P658" s="102"/>
      <c r="Q658" s="102"/>
    </row>
    <row r="659" spans="2:17" ht="15.75" customHeight="1">
      <c r="B659" s="101"/>
      <c r="C659" s="101"/>
      <c r="D659" s="101"/>
      <c r="F659" s="111"/>
      <c r="G659" s="153"/>
      <c r="H659" s="102"/>
      <c r="I659" s="102"/>
      <c r="J659" s="102"/>
      <c r="K659" s="102"/>
      <c r="L659" s="102"/>
      <c r="M659" s="102"/>
      <c r="N659" s="102"/>
      <c r="O659" s="102"/>
      <c r="P659" s="102"/>
      <c r="Q659" s="102"/>
    </row>
    <row r="660" spans="2:17" ht="15.75" customHeight="1">
      <c r="B660" s="101"/>
      <c r="C660" s="101"/>
      <c r="D660" s="101"/>
      <c r="F660" s="111"/>
      <c r="G660" s="153"/>
      <c r="H660" s="102"/>
      <c r="I660" s="102"/>
      <c r="J660" s="102"/>
      <c r="K660" s="102"/>
      <c r="L660" s="102"/>
      <c r="M660" s="102"/>
      <c r="N660" s="102"/>
      <c r="O660" s="102"/>
      <c r="P660" s="102"/>
      <c r="Q660" s="102"/>
    </row>
    <row r="661" spans="2:17" ht="15.75" customHeight="1">
      <c r="B661" s="101"/>
      <c r="C661" s="101"/>
      <c r="D661" s="101"/>
      <c r="F661" s="111"/>
      <c r="G661" s="153"/>
      <c r="H661" s="102"/>
      <c r="I661" s="102"/>
      <c r="J661" s="102"/>
      <c r="K661" s="102"/>
      <c r="L661" s="102"/>
      <c r="M661" s="102"/>
      <c r="N661" s="102"/>
      <c r="O661" s="102"/>
      <c r="P661" s="102"/>
      <c r="Q661" s="102"/>
    </row>
    <row r="662" spans="2:17" ht="15.75" customHeight="1">
      <c r="B662" s="101"/>
      <c r="C662" s="101"/>
      <c r="D662" s="101"/>
      <c r="F662" s="111"/>
      <c r="G662" s="153"/>
      <c r="H662" s="102"/>
      <c r="I662" s="102"/>
      <c r="J662" s="102"/>
      <c r="K662" s="102"/>
      <c r="L662" s="102"/>
      <c r="M662" s="102"/>
      <c r="N662" s="102"/>
      <c r="O662" s="102"/>
      <c r="P662" s="102"/>
      <c r="Q662" s="102"/>
    </row>
    <row r="663" spans="2:17" ht="15.75" customHeight="1">
      <c r="B663" s="101"/>
      <c r="C663" s="101"/>
      <c r="D663" s="101"/>
      <c r="F663" s="111"/>
      <c r="G663" s="153"/>
      <c r="H663" s="102"/>
      <c r="I663" s="102"/>
      <c r="J663" s="102"/>
      <c r="K663" s="102"/>
      <c r="L663" s="102"/>
      <c r="M663" s="102"/>
      <c r="N663" s="102"/>
      <c r="O663" s="102"/>
      <c r="P663" s="102"/>
      <c r="Q663" s="102"/>
    </row>
    <row r="664" spans="2:17" ht="15.75" customHeight="1">
      <c r="B664" s="101"/>
      <c r="C664" s="101"/>
      <c r="D664" s="101"/>
      <c r="F664" s="111"/>
      <c r="G664" s="153"/>
      <c r="H664" s="102"/>
      <c r="I664" s="102"/>
      <c r="J664" s="102"/>
      <c r="K664" s="102"/>
      <c r="L664" s="102"/>
      <c r="M664" s="102"/>
      <c r="N664" s="102"/>
      <c r="O664" s="102"/>
      <c r="P664" s="102"/>
      <c r="Q664" s="102"/>
    </row>
    <row r="665" spans="2:17" ht="15.75" customHeight="1">
      <c r="B665" s="101"/>
      <c r="C665" s="101"/>
      <c r="D665" s="101"/>
      <c r="F665" s="111"/>
      <c r="G665" s="153"/>
      <c r="H665" s="102"/>
      <c r="I665" s="102"/>
      <c r="J665" s="102"/>
      <c r="K665" s="102"/>
      <c r="L665" s="102"/>
      <c r="M665" s="102"/>
      <c r="N665" s="102"/>
      <c r="O665" s="102"/>
      <c r="P665" s="102"/>
      <c r="Q665" s="102"/>
    </row>
    <row r="666" spans="2:17" ht="15.75" customHeight="1">
      <c r="B666" s="101"/>
      <c r="C666" s="101"/>
      <c r="D666" s="101"/>
      <c r="F666" s="111"/>
      <c r="G666" s="153"/>
      <c r="H666" s="102"/>
      <c r="I666" s="102"/>
      <c r="J666" s="102"/>
      <c r="K666" s="102"/>
      <c r="L666" s="102"/>
      <c r="M666" s="102"/>
      <c r="N666" s="102"/>
      <c r="O666" s="102"/>
      <c r="P666" s="102"/>
      <c r="Q666" s="102"/>
    </row>
    <row r="667" spans="2:17" ht="15.75" customHeight="1">
      <c r="B667" s="101"/>
      <c r="C667" s="101"/>
      <c r="D667" s="101"/>
      <c r="F667" s="111"/>
      <c r="G667" s="153"/>
      <c r="H667" s="102"/>
      <c r="I667" s="102"/>
      <c r="J667" s="102"/>
      <c r="K667" s="102"/>
      <c r="L667" s="102"/>
      <c r="M667" s="102"/>
      <c r="N667" s="102"/>
      <c r="O667" s="102"/>
      <c r="P667" s="102"/>
      <c r="Q667" s="102"/>
    </row>
    <row r="668" spans="2:17" ht="15.75" customHeight="1">
      <c r="B668" s="101"/>
      <c r="C668" s="101"/>
      <c r="D668" s="101"/>
      <c r="F668" s="111"/>
      <c r="G668" s="153"/>
      <c r="H668" s="102"/>
      <c r="I668" s="102"/>
      <c r="J668" s="102"/>
      <c r="K668" s="102"/>
      <c r="L668" s="102"/>
      <c r="M668" s="102"/>
      <c r="N668" s="102"/>
      <c r="O668" s="102"/>
      <c r="P668" s="102"/>
      <c r="Q668" s="102"/>
    </row>
    <row r="669" spans="2:17" ht="15.75" customHeight="1">
      <c r="B669" s="101"/>
      <c r="C669" s="101"/>
      <c r="D669" s="101"/>
      <c r="F669" s="111"/>
      <c r="G669" s="153"/>
      <c r="H669" s="102"/>
      <c r="I669" s="102"/>
      <c r="J669" s="102"/>
      <c r="K669" s="102"/>
      <c r="L669" s="102"/>
      <c r="M669" s="102"/>
      <c r="N669" s="102"/>
      <c r="O669" s="102"/>
      <c r="P669" s="102"/>
      <c r="Q669" s="102"/>
    </row>
    <row r="670" spans="2:17" ht="15.75" customHeight="1">
      <c r="B670" s="101"/>
      <c r="C670" s="101"/>
      <c r="D670" s="101"/>
      <c r="F670" s="111"/>
      <c r="G670" s="153"/>
      <c r="H670" s="102"/>
      <c r="I670" s="102"/>
      <c r="J670" s="102"/>
      <c r="K670" s="102"/>
      <c r="L670" s="102"/>
      <c r="M670" s="102"/>
      <c r="N670" s="102"/>
      <c r="O670" s="102"/>
      <c r="P670" s="102"/>
      <c r="Q670" s="102"/>
    </row>
    <row r="671" spans="2:17" ht="15.75" customHeight="1">
      <c r="B671" s="101"/>
      <c r="C671" s="101"/>
      <c r="D671" s="101"/>
      <c r="F671" s="111"/>
      <c r="G671" s="153"/>
      <c r="H671" s="102"/>
      <c r="I671" s="102"/>
      <c r="J671" s="102"/>
      <c r="K671" s="102"/>
      <c r="L671" s="102"/>
      <c r="M671" s="102"/>
      <c r="N671" s="102"/>
      <c r="O671" s="102"/>
      <c r="P671" s="102"/>
      <c r="Q671" s="102"/>
    </row>
    <row r="672" spans="2:17" ht="15.75" customHeight="1">
      <c r="B672" s="101"/>
      <c r="C672" s="101"/>
      <c r="D672" s="101"/>
      <c r="F672" s="111"/>
      <c r="G672" s="153"/>
      <c r="H672" s="102"/>
      <c r="I672" s="102"/>
      <c r="J672" s="102"/>
      <c r="K672" s="102"/>
      <c r="L672" s="102"/>
      <c r="M672" s="102"/>
      <c r="N672" s="102"/>
      <c r="O672" s="102"/>
      <c r="P672" s="102"/>
      <c r="Q672" s="102"/>
    </row>
    <row r="673" spans="2:17" ht="15.75" customHeight="1">
      <c r="B673" s="101"/>
      <c r="C673" s="101"/>
      <c r="D673" s="101"/>
      <c r="F673" s="111"/>
      <c r="G673" s="153"/>
      <c r="H673" s="102"/>
      <c r="I673" s="102"/>
      <c r="J673" s="102"/>
      <c r="K673" s="102"/>
      <c r="L673" s="102"/>
      <c r="M673" s="102"/>
      <c r="N673" s="102"/>
      <c r="O673" s="102"/>
      <c r="P673" s="102"/>
      <c r="Q673" s="102"/>
    </row>
    <row r="674" spans="2:17" ht="15.75" customHeight="1">
      <c r="B674" s="101"/>
      <c r="C674" s="101"/>
      <c r="D674" s="101"/>
      <c r="F674" s="111"/>
      <c r="G674" s="153"/>
      <c r="H674" s="102"/>
      <c r="I674" s="102"/>
      <c r="J674" s="102"/>
      <c r="K674" s="102"/>
      <c r="L674" s="102"/>
      <c r="M674" s="102"/>
      <c r="N674" s="102"/>
      <c r="O674" s="102"/>
      <c r="P674" s="102"/>
      <c r="Q674" s="102"/>
    </row>
    <row r="675" spans="2:17" ht="15.75" customHeight="1">
      <c r="B675" s="101"/>
      <c r="C675" s="101"/>
      <c r="D675" s="101"/>
      <c r="F675" s="111"/>
      <c r="G675" s="153"/>
      <c r="H675" s="102"/>
      <c r="I675" s="102"/>
      <c r="J675" s="102"/>
      <c r="K675" s="102"/>
      <c r="L675" s="102"/>
      <c r="M675" s="102"/>
      <c r="N675" s="102"/>
      <c r="O675" s="102"/>
      <c r="P675" s="102"/>
      <c r="Q675" s="102"/>
    </row>
    <row r="676" spans="2:17" ht="15.75" customHeight="1">
      <c r="B676" s="101"/>
      <c r="C676" s="101"/>
      <c r="D676" s="101"/>
      <c r="F676" s="111"/>
      <c r="G676" s="153"/>
      <c r="H676" s="102"/>
      <c r="I676" s="102"/>
      <c r="J676" s="102"/>
      <c r="K676" s="102"/>
      <c r="L676" s="102"/>
      <c r="M676" s="102"/>
      <c r="N676" s="102"/>
      <c r="O676" s="102"/>
      <c r="P676" s="102"/>
      <c r="Q676" s="102"/>
    </row>
    <row r="677" spans="2:17" ht="15.75" customHeight="1">
      <c r="B677" s="101"/>
      <c r="C677" s="101"/>
      <c r="D677" s="101"/>
      <c r="F677" s="111"/>
      <c r="G677" s="153"/>
      <c r="H677" s="102"/>
      <c r="I677" s="102"/>
      <c r="J677" s="102"/>
      <c r="K677" s="102"/>
      <c r="L677" s="102"/>
      <c r="M677" s="102"/>
      <c r="N677" s="102"/>
      <c r="O677" s="102"/>
      <c r="P677" s="102"/>
      <c r="Q677" s="102"/>
    </row>
    <row r="678" spans="2:17" ht="15.75" customHeight="1">
      <c r="B678" s="101"/>
      <c r="C678" s="101"/>
      <c r="D678" s="101"/>
      <c r="F678" s="111"/>
      <c r="G678" s="153"/>
      <c r="H678" s="102"/>
      <c r="I678" s="102"/>
      <c r="J678" s="102"/>
      <c r="K678" s="102"/>
      <c r="L678" s="102"/>
      <c r="M678" s="102"/>
      <c r="N678" s="102"/>
      <c r="O678" s="102"/>
      <c r="P678" s="102"/>
      <c r="Q678" s="102"/>
    </row>
    <row r="679" spans="2:17" ht="15.75" customHeight="1">
      <c r="B679" s="101"/>
      <c r="C679" s="101"/>
      <c r="D679" s="101"/>
      <c r="F679" s="111"/>
      <c r="G679" s="153"/>
      <c r="H679" s="102"/>
      <c r="I679" s="102"/>
      <c r="J679" s="102"/>
      <c r="K679" s="102"/>
      <c r="L679" s="102"/>
      <c r="M679" s="102"/>
      <c r="N679" s="102"/>
      <c r="O679" s="102"/>
      <c r="P679" s="102"/>
      <c r="Q679" s="102"/>
    </row>
    <row r="680" spans="2:17" ht="15.75" customHeight="1">
      <c r="B680" s="101"/>
      <c r="C680" s="101"/>
      <c r="D680" s="101"/>
      <c r="F680" s="111"/>
      <c r="G680" s="153"/>
      <c r="H680" s="102"/>
      <c r="I680" s="102"/>
      <c r="J680" s="102"/>
      <c r="K680" s="102"/>
      <c r="L680" s="102"/>
      <c r="M680" s="102"/>
      <c r="N680" s="102"/>
      <c r="O680" s="102"/>
      <c r="P680" s="102"/>
      <c r="Q680" s="102"/>
    </row>
    <row r="681" spans="2:17" ht="15.75" customHeight="1">
      <c r="B681" s="101"/>
      <c r="C681" s="101"/>
      <c r="D681" s="101"/>
      <c r="F681" s="111"/>
      <c r="G681" s="153"/>
      <c r="H681" s="102"/>
      <c r="I681" s="102"/>
      <c r="J681" s="102"/>
      <c r="K681" s="102"/>
      <c r="L681" s="102"/>
      <c r="M681" s="102"/>
      <c r="N681" s="102"/>
      <c r="O681" s="102"/>
      <c r="P681" s="102"/>
      <c r="Q681" s="102"/>
    </row>
    <row r="682" spans="2:17" ht="15.75" customHeight="1">
      <c r="B682" s="101"/>
      <c r="C682" s="101"/>
      <c r="D682" s="101"/>
      <c r="F682" s="111"/>
      <c r="G682" s="153"/>
      <c r="H682" s="102"/>
      <c r="I682" s="102"/>
      <c r="J682" s="102"/>
      <c r="K682" s="102"/>
      <c r="L682" s="102"/>
      <c r="M682" s="102"/>
      <c r="N682" s="102"/>
      <c r="O682" s="102"/>
      <c r="P682" s="102"/>
      <c r="Q682" s="102"/>
    </row>
    <row r="683" spans="2:17" ht="15.75" customHeight="1">
      <c r="B683" s="101"/>
      <c r="C683" s="101"/>
      <c r="D683" s="101"/>
      <c r="F683" s="111"/>
      <c r="G683" s="153"/>
      <c r="H683" s="102"/>
      <c r="I683" s="102"/>
      <c r="J683" s="102"/>
      <c r="K683" s="102"/>
      <c r="L683" s="102"/>
      <c r="M683" s="102"/>
      <c r="N683" s="102"/>
      <c r="O683" s="102"/>
      <c r="P683" s="102"/>
      <c r="Q683" s="102"/>
    </row>
    <row r="684" spans="2:17" ht="15.75" customHeight="1">
      <c r="B684" s="101"/>
      <c r="C684" s="101"/>
      <c r="D684" s="101"/>
      <c r="F684" s="111"/>
      <c r="G684" s="153"/>
      <c r="H684" s="102"/>
      <c r="I684" s="102"/>
      <c r="J684" s="102"/>
      <c r="K684" s="102"/>
      <c r="L684" s="102"/>
      <c r="M684" s="102"/>
      <c r="N684" s="102"/>
      <c r="O684" s="102"/>
      <c r="P684" s="102"/>
      <c r="Q684" s="102"/>
    </row>
    <row r="685" spans="2:17" ht="15.75" customHeight="1">
      <c r="B685" s="101"/>
      <c r="C685" s="101"/>
      <c r="D685" s="101"/>
      <c r="F685" s="111"/>
      <c r="G685" s="153"/>
      <c r="H685" s="102"/>
      <c r="I685" s="102"/>
      <c r="J685" s="102"/>
      <c r="K685" s="102"/>
      <c r="L685" s="102"/>
      <c r="M685" s="102"/>
      <c r="N685" s="102"/>
      <c r="O685" s="102"/>
      <c r="P685" s="102"/>
      <c r="Q685" s="102"/>
    </row>
    <row r="686" spans="2:17" ht="15.75" customHeight="1">
      <c r="B686" s="101"/>
      <c r="C686" s="101"/>
      <c r="D686" s="101"/>
      <c r="F686" s="111"/>
      <c r="G686" s="153"/>
      <c r="H686" s="102"/>
      <c r="I686" s="102"/>
      <c r="J686" s="102"/>
      <c r="K686" s="102"/>
      <c r="L686" s="102"/>
      <c r="M686" s="102"/>
      <c r="N686" s="102"/>
      <c r="O686" s="102"/>
      <c r="P686" s="102"/>
      <c r="Q686" s="102"/>
    </row>
    <row r="687" spans="2:17" ht="15.75" customHeight="1">
      <c r="B687" s="101"/>
      <c r="C687" s="101"/>
      <c r="D687" s="101"/>
      <c r="F687" s="111"/>
      <c r="G687" s="153"/>
      <c r="H687" s="102"/>
      <c r="I687" s="102"/>
      <c r="J687" s="102"/>
      <c r="K687" s="102"/>
      <c r="L687" s="102"/>
      <c r="M687" s="102"/>
      <c r="N687" s="102"/>
      <c r="O687" s="102"/>
      <c r="P687" s="102"/>
      <c r="Q687" s="102"/>
    </row>
    <row r="688" spans="2:17" ht="15.75" customHeight="1">
      <c r="B688" s="101"/>
      <c r="C688" s="101"/>
      <c r="D688" s="101"/>
      <c r="F688" s="111"/>
      <c r="G688" s="153"/>
      <c r="H688" s="102"/>
      <c r="I688" s="102"/>
      <c r="J688" s="102"/>
      <c r="K688" s="102"/>
      <c r="L688" s="102"/>
      <c r="M688" s="102"/>
      <c r="N688" s="102"/>
      <c r="O688" s="102"/>
      <c r="P688" s="102"/>
      <c r="Q688" s="102"/>
    </row>
    <row r="689" spans="2:17" ht="15.75" customHeight="1">
      <c r="B689" s="101"/>
      <c r="C689" s="101"/>
      <c r="D689" s="101"/>
      <c r="F689" s="111"/>
      <c r="G689" s="153"/>
      <c r="H689" s="102"/>
      <c r="I689" s="102"/>
      <c r="J689" s="102"/>
      <c r="K689" s="102"/>
      <c r="L689" s="102"/>
      <c r="M689" s="102"/>
      <c r="N689" s="102"/>
      <c r="O689" s="102"/>
      <c r="P689" s="102"/>
      <c r="Q689" s="102"/>
    </row>
    <row r="690" spans="2:17" ht="15.75" customHeight="1">
      <c r="B690" s="101"/>
      <c r="C690" s="101"/>
      <c r="D690" s="101"/>
      <c r="F690" s="111"/>
      <c r="G690" s="153"/>
      <c r="H690" s="102"/>
      <c r="I690" s="102"/>
      <c r="J690" s="102"/>
      <c r="K690" s="102"/>
      <c r="L690" s="102"/>
      <c r="M690" s="102"/>
      <c r="N690" s="102"/>
      <c r="O690" s="102"/>
      <c r="P690" s="102"/>
      <c r="Q690" s="102"/>
    </row>
    <row r="691" spans="2:17" ht="15.75" customHeight="1">
      <c r="B691" s="101"/>
      <c r="C691" s="101"/>
      <c r="D691" s="101"/>
      <c r="F691" s="111"/>
      <c r="G691" s="153"/>
      <c r="H691" s="102"/>
      <c r="I691" s="102"/>
      <c r="J691" s="102"/>
      <c r="K691" s="102"/>
      <c r="L691" s="102"/>
      <c r="M691" s="102"/>
      <c r="N691" s="102"/>
      <c r="O691" s="102"/>
      <c r="P691" s="102"/>
      <c r="Q691" s="102"/>
    </row>
    <row r="692" spans="2:17" ht="15.75" customHeight="1">
      <c r="B692" s="101"/>
      <c r="C692" s="101"/>
      <c r="D692" s="101"/>
      <c r="F692" s="111"/>
      <c r="G692" s="153"/>
      <c r="H692" s="102"/>
      <c r="I692" s="102"/>
      <c r="J692" s="102"/>
      <c r="K692" s="102"/>
      <c r="L692" s="102"/>
      <c r="M692" s="102"/>
      <c r="N692" s="102"/>
      <c r="O692" s="102"/>
      <c r="P692" s="102"/>
      <c r="Q692" s="102"/>
    </row>
    <row r="693" spans="2:17" ht="15.75" customHeight="1">
      <c r="B693" s="101"/>
      <c r="C693" s="101"/>
      <c r="D693" s="101"/>
      <c r="F693" s="111"/>
      <c r="G693" s="153"/>
      <c r="H693" s="102"/>
      <c r="I693" s="102"/>
      <c r="J693" s="102"/>
      <c r="K693" s="102"/>
      <c r="L693" s="102"/>
      <c r="M693" s="102"/>
      <c r="N693" s="102"/>
      <c r="O693" s="102"/>
      <c r="P693" s="102"/>
      <c r="Q693" s="102"/>
    </row>
    <row r="694" spans="2:17" ht="15.75" customHeight="1">
      <c r="B694" s="101"/>
      <c r="C694" s="101"/>
      <c r="D694" s="101"/>
      <c r="F694" s="111"/>
      <c r="G694" s="153"/>
      <c r="H694" s="102"/>
      <c r="I694" s="102"/>
      <c r="J694" s="102"/>
      <c r="K694" s="102"/>
      <c r="L694" s="102"/>
      <c r="M694" s="102"/>
      <c r="N694" s="102"/>
      <c r="O694" s="102"/>
      <c r="P694" s="102"/>
      <c r="Q694" s="102"/>
    </row>
    <row r="695" spans="2:17" ht="15.75" customHeight="1">
      <c r="B695" s="101"/>
      <c r="C695" s="101"/>
      <c r="D695" s="101"/>
      <c r="F695" s="111"/>
      <c r="G695" s="153"/>
      <c r="H695" s="102"/>
      <c r="I695" s="102"/>
      <c r="J695" s="102"/>
      <c r="K695" s="102"/>
      <c r="L695" s="102"/>
      <c r="M695" s="102"/>
      <c r="N695" s="102"/>
      <c r="O695" s="102"/>
      <c r="P695" s="102"/>
      <c r="Q695" s="102"/>
    </row>
    <row r="696" spans="2:17" ht="15.75" customHeight="1">
      <c r="B696" s="101"/>
      <c r="C696" s="101"/>
      <c r="D696" s="101"/>
      <c r="F696" s="111"/>
      <c r="G696" s="153"/>
      <c r="H696" s="102"/>
      <c r="I696" s="102"/>
      <c r="J696" s="102"/>
      <c r="K696" s="102"/>
      <c r="L696" s="102"/>
      <c r="M696" s="102"/>
      <c r="N696" s="102"/>
      <c r="O696" s="102"/>
      <c r="P696" s="102"/>
      <c r="Q696" s="102"/>
    </row>
    <row r="697" spans="2:17" ht="15.75" customHeight="1">
      <c r="B697" s="101"/>
      <c r="C697" s="101"/>
      <c r="D697" s="101"/>
      <c r="F697" s="111"/>
      <c r="G697" s="153"/>
      <c r="H697" s="102"/>
      <c r="I697" s="102"/>
      <c r="J697" s="102"/>
      <c r="K697" s="102"/>
      <c r="L697" s="102"/>
      <c r="M697" s="102"/>
      <c r="N697" s="102"/>
      <c r="O697" s="102"/>
      <c r="P697" s="102"/>
      <c r="Q697" s="102"/>
    </row>
    <row r="698" spans="2:17" ht="15.75" customHeight="1">
      <c r="B698" s="101"/>
      <c r="C698" s="101"/>
      <c r="D698" s="101"/>
      <c r="F698" s="111"/>
      <c r="G698" s="153"/>
      <c r="H698" s="102"/>
      <c r="I698" s="102"/>
      <c r="J698" s="102"/>
      <c r="K698" s="102"/>
      <c r="L698" s="102"/>
      <c r="M698" s="102"/>
      <c r="N698" s="102"/>
      <c r="O698" s="102"/>
      <c r="P698" s="102"/>
      <c r="Q698" s="102"/>
    </row>
    <row r="699" spans="2:17" ht="15.75" customHeight="1">
      <c r="B699" s="101"/>
      <c r="C699" s="101"/>
      <c r="D699" s="101"/>
      <c r="F699" s="111"/>
      <c r="G699" s="153"/>
      <c r="H699" s="102"/>
      <c r="I699" s="102"/>
      <c r="J699" s="102"/>
      <c r="K699" s="102"/>
      <c r="L699" s="102"/>
      <c r="M699" s="102"/>
      <c r="N699" s="102"/>
      <c r="O699" s="102"/>
      <c r="P699" s="102"/>
      <c r="Q699" s="102"/>
    </row>
    <row r="700" spans="2:17" ht="15.75" customHeight="1">
      <c r="B700" s="101"/>
      <c r="C700" s="101"/>
      <c r="D700" s="101"/>
      <c r="F700" s="111"/>
      <c r="G700" s="153"/>
      <c r="H700" s="102"/>
      <c r="I700" s="102"/>
      <c r="J700" s="102"/>
      <c r="K700" s="102"/>
      <c r="L700" s="102"/>
      <c r="M700" s="102"/>
      <c r="N700" s="102"/>
      <c r="O700" s="102"/>
      <c r="P700" s="102"/>
      <c r="Q700" s="102"/>
    </row>
    <row r="701" spans="2:17" ht="15.75" customHeight="1">
      <c r="B701" s="101"/>
      <c r="C701" s="101"/>
      <c r="D701" s="101"/>
      <c r="F701" s="111"/>
      <c r="G701" s="153"/>
      <c r="H701" s="102"/>
      <c r="I701" s="102"/>
      <c r="J701" s="102"/>
      <c r="K701" s="102"/>
      <c r="L701" s="102"/>
      <c r="M701" s="102"/>
      <c r="N701" s="102"/>
      <c r="O701" s="102"/>
      <c r="P701" s="102"/>
      <c r="Q701" s="102"/>
    </row>
    <row r="702" spans="2:17" ht="15.75" customHeight="1">
      <c r="B702" s="101"/>
      <c r="C702" s="101"/>
      <c r="D702" s="101"/>
      <c r="F702" s="111"/>
      <c r="G702" s="153"/>
      <c r="H702" s="102"/>
      <c r="I702" s="102"/>
      <c r="J702" s="102"/>
      <c r="K702" s="102"/>
      <c r="L702" s="102"/>
      <c r="M702" s="102"/>
      <c r="N702" s="102"/>
      <c r="O702" s="102"/>
      <c r="P702" s="102"/>
      <c r="Q702" s="102"/>
    </row>
    <row r="703" spans="2:17" ht="15.75" customHeight="1">
      <c r="B703" s="101"/>
      <c r="C703" s="101"/>
      <c r="D703" s="101"/>
      <c r="F703" s="111"/>
      <c r="G703" s="153"/>
      <c r="H703" s="102"/>
      <c r="I703" s="102"/>
      <c r="J703" s="102"/>
      <c r="K703" s="102"/>
      <c r="L703" s="102"/>
      <c r="M703" s="102"/>
      <c r="N703" s="102"/>
      <c r="O703" s="102"/>
      <c r="P703" s="102"/>
      <c r="Q703" s="102"/>
    </row>
    <row r="704" spans="2:17" ht="15.75" customHeight="1">
      <c r="B704" s="101"/>
      <c r="C704" s="101"/>
      <c r="D704" s="101"/>
      <c r="F704" s="111"/>
      <c r="G704" s="153"/>
      <c r="H704" s="102"/>
      <c r="I704" s="102"/>
      <c r="J704" s="102"/>
      <c r="K704" s="102"/>
      <c r="L704" s="102"/>
      <c r="M704" s="102"/>
      <c r="N704" s="102"/>
      <c r="O704" s="102"/>
      <c r="P704" s="102"/>
      <c r="Q704" s="102"/>
    </row>
    <row r="705" spans="2:17" ht="15.75" customHeight="1">
      <c r="B705" s="101"/>
      <c r="C705" s="101"/>
      <c r="D705" s="101"/>
      <c r="F705" s="111"/>
      <c r="G705" s="153"/>
      <c r="H705" s="102"/>
      <c r="I705" s="102"/>
      <c r="J705" s="102"/>
      <c r="K705" s="102"/>
      <c r="L705" s="102"/>
      <c r="M705" s="102"/>
      <c r="N705" s="102"/>
      <c r="O705" s="102"/>
      <c r="P705" s="102"/>
      <c r="Q705" s="102"/>
    </row>
    <row r="706" spans="2:17" ht="15.75" customHeight="1">
      <c r="B706" s="101"/>
      <c r="C706" s="101"/>
      <c r="D706" s="101"/>
      <c r="F706" s="111"/>
      <c r="G706" s="153"/>
      <c r="H706" s="102"/>
      <c r="I706" s="102"/>
      <c r="J706" s="102"/>
      <c r="K706" s="102"/>
      <c r="L706" s="102"/>
      <c r="M706" s="102"/>
      <c r="N706" s="102"/>
      <c r="O706" s="102"/>
      <c r="P706" s="102"/>
      <c r="Q706" s="102"/>
    </row>
    <row r="707" spans="2:17" ht="15.75" customHeight="1">
      <c r="B707" s="101"/>
      <c r="C707" s="101"/>
      <c r="D707" s="101"/>
      <c r="F707" s="111"/>
      <c r="G707" s="153"/>
      <c r="H707" s="102"/>
      <c r="I707" s="102"/>
      <c r="J707" s="102"/>
      <c r="K707" s="102"/>
      <c r="L707" s="102"/>
      <c r="M707" s="102"/>
      <c r="N707" s="102"/>
      <c r="O707" s="102"/>
      <c r="P707" s="102"/>
      <c r="Q707" s="102"/>
    </row>
    <row r="708" spans="2:17" ht="15.75" customHeight="1">
      <c r="B708" s="101"/>
      <c r="C708" s="101"/>
      <c r="D708" s="101"/>
      <c r="F708" s="111"/>
      <c r="G708" s="153"/>
      <c r="H708" s="102"/>
      <c r="I708" s="102"/>
      <c r="J708" s="102"/>
      <c r="K708" s="102"/>
      <c r="L708" s="102"/>
      <c r="M708" s="102"/>
      <c r="N708" s="102"/>
      <c r="O708" s="102"/>
      <c r="P708" s="102"/>
      <c r="Q708" s="102"/>
    </row>
    <row r="709" spans="2:17" ht="15.75" customHeight="1">
      <c r="B709" s="101"/>
      <c r="C709" s="101"/>
      <c r="D709" s="101"/>
      <c r="F709" s="111"/>
      <c r="G709" s="153"/>
      <c r="H709" s="102"/>
      <c r="I709" s="102"/>
      <c r="J709" s="102"/>
      <c r="K709" s="102"/>
      <c r="L709" s="102"/>
      <c r="M709" s="102"/>
      <c r="N709" s="102"/>
      <c r="O709" s="102"/>
      <c r="P709" s="102"/>
      <c r="Q709" s="102"/>
    </row>
    <row r="710" spans="2:17" ht="15.75" customHeight="1">
      <c r="B710" s="101"/>
      <c r="C710" s="101"/>
      <c r="D710" s="101"/>
      <c r="F710" s="111"/>
      <c r="G710" s="153"/>
      <c r="H710" s="102"/>
      <c r="I710" s="102"/>
      <c r="J710" s="102"/>
      <c r="K710" s="102"/>
      <c r="L710" s="102"/>
      <c r="M710" s="102"/>
      <c r="N710" s="102"/>
      <c r="O710" s="102"/>
      <c r="P710" s="102"/>
      <c r="Q710" s="102"/>
    </row>
    <row r="711" spans="2:17" ht="15.75" customHeight="1">
      <c r="B711" s="101"/>
      <c r="C711" s="101"/>
      <c r="D711" s="101"/>
      <c r="F711" s="111"/>
      <c r="G711" s="153"/>
      <c r="H711" s="102"/>
      <c r="I711" s="102"/>
      <c r="J711" s="102"/>
      <c r="K711" s="102"/>
      <c r="L711" s="102"/>
      <c r="M711" s="102"/>
      <c r="N711" s="102"/>
      <c r="O711" s="102"/>
      <c r="P711" s="102"/>
      <c r="Q711" s="102"/>
    </row>
    <row r="712" spans="2:17" ht="15.75" customHeight="1">
      <c r="B712" s="101"/>
      <c r="C712" s="101"/>
      <c r="D712" s="101"/>
      <c r="F712" s="111"/>
      <c r="G712" s="153"/>
      <c r="H712" s="102"/>
      <c r="I712" s="102"/>
      <c r="J712" s="102"/>
      <c r="K712" s="102"/>
      <c r="L712" s="102"/>
      <c r="M712" s="102"/>
      <c r="N712" s="102"/>
      <c r="O712" s="102"/>
      <c r="P712" s="102"/>
      <c r="Q712" s="102"/>
    </row>
    <row r="713" spans="2:17" ht="15.75" customHeight="1">
      <c r="B713" s="101"/>
      <c r="C713" s="101"/>
      <c r="D713" s="101"/>
      <c r="F713" s="111"/>
      <c r="G713" s="153"/>
      <c r="H713" s="102"/>
      <c r="I713" s="102"/>
      <c r="J713" s="102"/>
      <c r="K713" s="102"/>
      <c r="L713" s="102"/>
      <c r="M713" s="102"/>
      <c r="N713" s="102"/>
      <c r="O713" s="102"/>
      <c r="P713" s="102"/>
      <c r="Q713" s="102"/>
    </row>
    <row r="714" spans="2:17" ht="15.75" customHeight="1">
      <c r="B714" s="101"/>
      <c r="C714" s="101"/>
      <c r="D714" s="101"/>
      <c r="F714" s="111"/>
      <c r="G714" s="153"/>
      <c r="H714" s="102"/>
      <c r="I714" s="102"/>
      <c r="J714" s="102"/>
      <c r="K714" s="102"/>
      <c r="L714" s="102"/>
      <c r="M714" s="102"/>
      <c r="N714" s="102"/>
      <c r="O714" s="102"/>
      <c r="P714" s="102"/>
      <c r="Q714" s="102"/>
    </row>
    <row r="715" spans="2:17" ht="15.75" customHeight="1">
      <c r="B715" s="101"/>
      <c r="C715" s="101"/>
      <c r="D715" s="101"/>
      <c r="F715" s="111"/>
      <c r="G715" s="153"/>
      <c r="H715" s="102"/>
      <c r="I715" s="102"/>
      <c r="J715" s="102"/>
      <c r="K715" s="102"/>
      <c r="L715" s="102"/>
      <c r="M715" s="102"/>
      <c r="N715" s="102"/>
      <c r="O715" s="102"/>
      <c r="P715" s="102"/>
      <c r="Q715" s="102"/>
    </row>
    <row r="716" spans="2:17" ht="15.75" customHeight="1">
      <c r="B716" s="101"/>
      <c r="C716" s="101"/>
      <c r="D716" s="101"/>
      <c r="F716" s="111"/>
      <c r="G716" s="153"/>
      <c r="H716" s="102"/>
      <c r="I716" s="102"/>
      <c r="J716" s="102"/>
      <c r="K716" s="102"/>
      <c r="L716" s="102"/>
      <c r="M716" s="102"/>
      <c r="N716" s="102"/>
      <c r="O716" s="102"/>
      <c r="P716" s="102"/>
      <c r="Q716" s="102"/>
    </row>
    <row r="717" spans="2:17" ht="15.75" customHeight="1">
      <c r="B717" s="101"/>
      <c r="C717" s="101"/>
      <c r="D717" s="101"/>
      <c r="F717" s="111"/>
      <c r="G717" s="153"/>
      <c r="H717" s="102"/>
      <c r="I717" s="102"/>
      <c r="J717" s="102"/>
      <c r="K717" s="102"/>
      <c r="L717" s="102"/>
      <c r="M717" s="102"/>
      <c r="N717" s="102"/>
      <c r="O717" s="102"/>
      <c r="P717" s="102"/>
      <c r="Q717" s="102"/>
    </row>
    <row r="718" spans="2:17" ht="15.75" customHeight="1">
      <c r="B718" s="101"/>
      <c r="C718" s="101"/>
      <c r="D718" s="101"/>
      <c r="F718" s="111"/>
      <c r="G718" s="153"/>
      <c r="H718" s="102"/>
      <c r="I718" s="102"/>
      <c r="J718" s="102"/>
      <c r="K718" s="102"/>
      <c r="L718" s="102"/>
      <c r="M718" s="102"/>
      <c r="N718" s="102"/>
      <c r="O718" s="102"/>
      <c r="P718" s="102"/>
      <c r="Q718" s="102"/>
    </row>
    <row r="719" spans="2:17" ht="15.75" customHeight="1">
      <c r="B719" s="101"/>
      <c r="C719" s="101"/>
      <c r="D719" s="101"/>
      <c r="F719" s="111"/>
      <c r="G719" s="153"/>
      <c r="H719" s="102"/>
      <c r="I719" s="102"/>
      <c r="J719" s="102"/>
      <c r="K719" s="102"/>
      <c r="L719" s="102"/>
      <c r="M719" s="102"/>
      <c r="N719" s="102"/>
      <c r="O719" s="102"/>
      <c r="P719" s="102"/>
      <c r="Q719" s="102"/>
    </row>
    <row r="720" spans="2:17" ht="15.75" customHeight="1">
      <c r="B720" s="101"/>
      <c r="C720" s="101"/>
      <c r="D720" s="101"/>
      <c r="F720" s="111"/>
      <c r="G720" s="153"/>
      <c r="H720" s="102"/>
      <c r="I720" s="102"/>
      <c r="J720" s="102"/>
      <c r="K720" s="102"/>
      <c r="L720" s="102"/>
      <c r="M720" s="102"/>
      <c r="N720" s="102"/>
      <c r="O720" s="102"/>
      <c r="P720" s="102"/>
      <c r="Q720" s="102"/>
    </row>
    <row r="721" spans="2:17" ht="15.75" customHeight="1">
      <c r="B721" s="101"/>
      <c r="C721" s="101"/>
      <c r="D721" s="101"/>
      <c r="F721" s="111"/>
      <c r="G721" s="153"/>
      <c r="H721" s="102"/>
      <c r="I721" s="102"/>
      <c r="J721" s="102"/>
      <c r="K721" s="102"/>
      <c r="L721" s="102"/>
      <c r="M721" s="102"/>
      <c r="N721" s="102"/>
      <c r="O721" s="102"/>
      <c r="P721" s="102"/>
      <c r="Q721" s="102"/>
    </row>
    <row r="722" spans="2:17" ht="15.75" customHeight="1">
      <c r="B722" s="101"/>
      <c r="C722" s="101"/>
      <c r="D722" s="101"/>
      <c r="F722" s="111"/>
      <c r="G722" s="153"/>
      <c r="H722" s="102"/>
      <c r="I722" s="102"/>
      <c r="J722" s="102"/>
      <c r="K722" s="102"/>
      <c r="L722" s="102"/>
      <c r="M722" s="102"/>
      <c r="N722" s="102"/>
      <c r="O722" s="102"/>
      <c r="P722" s="102"/>
      <c r="Q722" s="102"/>
    </row>
    <row r="723" spans="2:17" ht="15.75" customHeight="1">
      <c r="B723" s="101"/>
      <c r="C723" s="101"/>
      <c r="D723" s="101"/>
      <c r="F723" s="111"/>
      <c r="G723" s="153"/>
      <c r="H723" s="102"/>
      <c r="I723" s="102"/>
      <c r="J723" s="102"/>
      <c r="K723" s="102"/>
      <c r="L723" s="102"/>
      <c r="M723" s="102"/>
      <c r="N723" s="102"/>
      <c r="O723" s="102"/>
      <c r="P723" s="102"/>
      <c r="Q723" s="102"/>
    </row>
    <row r="724" spans="2:17" ht="15.75" customHeight="1">
      <c r="B724" s="101"/>
      <c r="C724" s="101"/>
      <c r="D724" s="101"/>
      <c r="F724" s="111"/>
      <c r="G724" s="153"/>
      <c r="H724" s="102"/>
      <c r="I724" s="102"/>
      <c r="J724" s="102"/>
      <c r="K724" s="102"/>
      <c r="L724" s="102"/>
      <c r="M724" s="102"/>
      <c r="N724" s="102"/>
      <c r="O724" s="102"/>
      <c r="P724" s="102"/>
      <c r="Q724" s="102"/>
    </row>
    <row r="725" spans="2:17" ht="15.75" customHeight="1">
      <c r="B725" s="101"/>
      <c r="C725" s="101"/>
      <c r="D725" s="101"/>
      <c r="F725" s="111"/>
      <c r="G725" s="153"/>
      <c r="H725" s="102"/>
      <c r="I725" s="102"/>
      <c r="J725" s="102"/>
      <c r="K725" s="102"/>
      <c r="L725" s="102"/>
      <c r="M725" s="102"/>
      <c r="N725" s="102"/>
      <c r="O725" s="102"/>
      <c r="P725" s="102"/>
      <c r="Q725" s="102"/>
    </row>
    <row r="726" spans="2:17" ht="15.75" customHeight="1">
      <c r="B726" s="101"/>
      <c r="C726" s="101"/>
      <c r="D726" s="101"/>
      <c r="F726" s="111"/>
      <c r="G726" s="153"/>
      <c r="H726" s="102"/>
      <c r="I726" s="102"/>
      <c r="J726" s="102"/>
      <c r="K726" s="102"/>
      <c r="L726" s="102"/>
      <c r="M726" s="102"/>
      <c r="N726" s="102"/>
      <c r="O726" s="102"/>
      <c r="P726" s="102"/>
      <c r="Q726" s="102"/>
    </row>
    <row r="727" spans="2:17" ht="15.75" customHeight="1">
      <c r="B727" s="101"/>
      <c r="C727" s="101"/>
      <c r="D727" s="101"/>
      <c r="F727" s="111"/>
      <c r="G727" s="153"/>
      <c r="H727" s="102"/>
      <c r="I727" s="102"/>
      <c r="J727" s="102"/>
      <c r="K727" s="102"/>
      <c r="L727" s="102"/>
      <c r="M727" s="102"/>
      <c r="N727" s="102"/>
      <c r="O727" s="102"/>
      <c r="P727" s="102"/>
      <c r="Q727" s="102"/>
    </row>
    <row r="728" spans="2:17" ht="15.75" customHeight="1">
      <c r="B728" s="101"/>
      <c r="C728" s="101"/>
      <c r="D728" s="101"/>
      <c r="F728" s="111"/>
      <c r="G728" s="153"/>
      <c r="H728" s="102"/>
      <c r="I728" s="102"/>
      <c r="J728" s="102"/>
      <c r="K728" s="102"/>
      <c r="L728" s="102"/>
      <c r="M728" s="102"/>
      <c r="N728" s="102"/>
      <c r="O728" s="102"/>
      <c r="P728" s="102"/>
      <c r="Q728" s="102"/>
    </row>
    <row r="729" spans="2:17" ht="15.75" customHeight="1">
      <c r="B729" s="101"/>
      <c r="C729" s="101"/>
      <c r="D729" s="101"/>
      <c r="F729" s="111"/>
      <c r="G729" s="153"/>
      <c r="H729" s="102"/>
      <c r="I729" s="102"/>
      <c r="J729" s="102"/>
      <c r="K729" s="102"/>
      <c r="L729" s="102"/>
      <c r="M729" s="102"/>
      <c r="N729" s="102"/>
      <c r="O729" s="102"/>
      <c r="P729" s="102"/>
      <c r="Q729" s="102"/>
    </row>
    <row r="730" spans="2:17" ht="15.75" customHeight="1">
      <c r="B730" s="101"/>
      <c r="C730" s="101"/>
      <c r="D730" s="101"/>
      <c r="F730" s="111"/>
      <c r="G730" s="153"/>
      <c r="H730" s="102"/>
      <c r="I730" s="102"/>
      <c r="J730" s="102"/>
      <c r="K730" s="102"/>
      <c r="L730" s="102"/>
      <c r="M730" s="102"/>
      <c r="N730" s="102"/>
      <c r="O730" s="102"/>
      <c r="P730" s="102"/>
      <c r="Q730" s="102"/>
    </row>
    <row r="731" spans="2:17" ht="15.75" customHeight="1">
      <c r="B731" s="101"/>
      <c r="C731" s="101"/>
      <c r="D731" s="101"/>
      <c r="F731" s="111"/>
      <c r="G731" s="153"/>
      <c r="H731" s="102"/>
      <c r="I731" s="102"/>
      <c r="J731" s="102"/>
      <c r="K731" s="102"/>
      <c r="L731" s="102"/>
      <c r="M731" s="102"/>
      <c r="N731" s="102"/>
      <c r="O731" s="102"/>
      <c r="P731" s="102"/>
      <c r="Q731" s="102"/>
    </row>
    <row r="732" spans="2:17" ht="15.75" customHeight="1">
      <c r="B732" s="101"/>
      <c r="C732" s="101"/>
      <c r="D732" s="101"/>
      <c r="F732" s="111"/>
      <c r="G732" s="153"/>
      <c r="H732" s="102"/>
      <c r="I732" s="102"/>
      <c r="J732" s="102"/>
      <c r="K732" s="102"/>
      <c r="L732" s="102"/>
      <c r="M732" s="102"/>
      <c r="N732" s="102"/>
      <c r="O732" s="102"/>
      <c r="P732" s="102"/>
      <c r="Q732" s="102"/>
    </row>
    <row r="733" spans="2:17" ht="15.75" customHeight="1">
      <c r="B733" s="101"/>
      <c r="C733" s="101"/>
      <c r="D733" s="101"/>
      <c r="F733" s="111"/>
      <c r="G733" s="153"/>
      <c r="H733" s="102"/>
      <c r="I733" s="102"/>
      <c r="J733" s="102"/>
      <c r="K733" s="102"/>
      <c r="L733" s="102"/>
      <c r="M733" s="102"/>
      <c r="N733" s="102"/>
      <c r="O733" s="102"/>
      <c r="P733" s="102"/>
      <c r="Q733" s="102"/>
    </row>
    <row r="734" spans="2:17" ht="15.75" customHeight="1">
      <c r="B734" s="101"/>
      <c r="C734" s="101"/>
      <c r="D734" s="101"/>
      <c r="F734" s="111"/>
      <c r="G734" s="153"/>
      <c r="H734" s="102"/>
      <c r="I734" s="102"/>
      <c r="J734" s="102"/>
      <c r="K734" s="102"/>
      <c r="L734" s="102"/>
      <c r="M734" s="102"/>
      <c r="N734" s="102"/>
      <c r="O734" s="102"/>
      <c r="P734" s="102"/>
      <c r="Q734" s="102"/>
    </row>
    <row r="735" spans="2:17" ht="15.75" customHeight="1">
      <c r="B735" s="101"/>
      <c r="C735" s="101"/>
      <c r="D735" s="101"/>
      <c r="F735" s="111"/>
      <c r="G735" s="153"/>
      <c r="H735" s="102"/>
      <c r="I735" s="102"/>
      <c r="J735" s="102"/>
      <c r="K735" s="102"/>
      <c r="L735" s="102"/>
      <c r="M735" s="102"/>
      <c r="N735" s="102"/>
      <c r="O735" s="102"/>
      <c r="P735" s="102"/>
      <c r="Q735" s="102"/>
    </row>
    <row r="736" spans="2:17" ht="15.75" customHeight="1">
      <c r="B736" s="101"/>
      <c r="C736" s="101"/>
      <c r="D736" s="101"/>
      <c r="F736" s="111"/>
      <c r="G736" s="153"/>
      <c r="H736" s="102"/>
      <c r="I736" s="102"/>
      <c r="J736" s="102"/>
      <c r="K736" s="102"/>
      <c r="L736" s="102"/>
      <c r="M736" s="102"/>
      <c r="N736" s="102"/>
      <c r="O736" s="102"/>
      <c r="P736" s="102"/>
      <c r="Q736" s="102"/>
    </row>
    <row r="737" spans="2:17" ht="15.75" customHeight="1">
      <c r="B737" s="101"/>
      <c r="C737" s="101"/>
      <c r="D737" s="101"/>
      <c r="F737" s="111"/>
      <c r="G737" s="153"/>
      <c r="H737" s="102"/>
      <c r="I737" s="102"/>
      <c r="J737" s="102"/>
      <c r="K737" s="102"/>
      <c r="L737" s="102"/>
      <c r="M737" s="102"/>
      <c r="N737" s="102"/>
      <c r="O737" s="102"/>
      <c r="P737" s="102"/>
      <c r="Q737" s="102"/>
    </row>
    <row r="738" spans="2:17" ht="15.75" customHeight="1">
      <c r="B738" s="101"/>
      <c r="C738" s="101"/>
      <c r="D738" s="101"/>
      <c r="F738" s="111"/>
      <c r="G738" s="153"/>
      <c r="H738" s="102"/>
      <c r="I738" s="102"/>
      <c r="J738" s="102"/>
      <c r="K738" s="102"/>
      <c r="L738" s="102"/>
      <c r="M738" s="102"/>
      <c r="N738" s="102"/>
      <c r="O738" s="102"/>
      <c r="P738" s="102"/>
      <c r="Q738" s="102"/>
    </row>
    <row r="739" spans="2:17" ht="15.75" customHeight="1">
      <c r="B739" s="101"/>
      <c r="C739" s="101"/>
      <c r="D739" s="101"/>
      <c r="F739" s="111"/>
      <c r="G739" s="153"/>
      <c r="H739" s="102"/>
      <c r="I739" s="102"/>
      <c r="J739" s="102"/>
      <c r="K739" s="102"/>
      <c r="L739" s="102"/>
      <c r="M739" s="102"/>
      <c r="N739" s="102"/>
      <c r="O739" s="102"/>
      <c r="P739" s="102"/>
      <c r="Q739" s="102"/>
    </row>
    <row r="740" spans="2:17" ht="15.75" customHeight="1">
      <c r="B740" s="101"/>
      <c r="C740" s="101"/>
      <c r="D740" s="101"/>
      <c r="F740" s="111"/>
      <c r="G740" s="153"/>
      <c r="H740" s="102"/>
      <c r="I740" s="102"/>
      <c r="J740" s="102"/>
      <c r="K740" s="102"/>
      <c r="L740" s="102"/>
      <c r="M740" s="102"/>
      <c r="N740" s="102"/>
      <c r="O740" s="102"/>
      <c r="P740" s="102"/>
      <c r="Q740" s="102"/>
    </row>
    <row r="741" spans="2:17" ht="15.75" customHeight="1">
      <c r="B741" s="101"/>
      <c r="C741" s="101"/>
      <c r="D741" s="101"/>
      <c r="F741" s="111"/>
      <c r="G741" s="153"/>
      <c r="H741" s="102"/>
      <c r="I741" s="102"/>
      <c r="J741" s="102"/>
      <c r="K741" s="102"/>
      <c r="L741" s="102"/>
      <c r="M741" s="102"/>
      <c r="N741" s="102"/>
      <c r="O741" s="102"/>
      <c r="P741" s="102"/>
      <c r="Q741" s="102"/>
    </row>
    <row r="742" spans="2:17" ht="15.75" customHeight="1">
      <c r="B742" s="101"/>
      <c r="C742" s="101"/>
      <c r="D742" s="101"/>
      <c r="F742" s="111"/>
      <c r="G742" s="153"/>
      <c r="H742" s="102"/>
      <c r="I742" s="102"/>
      <c r="J742" s="102"/>
      <c r="K742" s="102"/>
      <c r="L742" s="102"/>
      <c r="M742" s="102"/>
      <c r="N742" s="102"/>
      <c r="O742" s="102"/>
      <c r="P742" s="102"/>
      <c r="Q742" s="102"/>
    </row>
    <row r="743" spans="2:17" ht="15.75" customHeight="1">
      <c r="B743" s="101"/>
      <c r="C743" s="101"/>
      <c r="D743" s="101"/>
      <c r="F743" s="111"/>
      <c r="G743" s="153"/>
      <c r="H743" s="102"/>
      <c r="I743" s="102"/>
      <c r="J743" s="102"/>
      <c r="K743" s="102"/>
      <c r="L743" s="102"/>
      <c r="M743" s="102"/>
      <c r="N743" s="102"/>
      <c r="O743" s="102"/>
      <c r="P743" s="102"/>
      <c r="Q743" s="102"/>
    </row>
    <row r="744" spans="2:17" ht="15.75" customHeight="1">
      <c r="B744" s="101"/>
      <c r="C744" s="101"/>
      <c r="D744" s="101"/>
      <c r="F744" s="111"/>
      <c r="G744" s="153"/>
      <c r="H744" s="102"/>
      <c r="I744" s="102"/>
      <c r="J744" s="102"/>
      <c r="K744" s="102"/>
      <c r="L744" s="102"/>
      <c r="M744" s="102"/>
      <c r="N744" s="102"/>
      <c r="O744" s="102"/>
      <c r="P744" s="102"/>
      <c r="Q744" s="102"/>
    </row>
    <row r="745" spans="2:17" ht="15.75" customHeight="1">
      <c r="B745" s="101"/>
      <c r="C745" s="101"/>
      <c r="D745" s="101"/>
      <c r="F745" s="111"/>
      <c r="G745" s="153"/>
      <c r="H745" s="102"/>
      <c r="I745" s="102"/>
      <c r="J745" s="102"/>
      <c r="K745" s="102"/>
      <c r="L745" s="102"/>
      <c r="M745" s="102"/>
      <c r="N745" s="102"/>
      <c r="O745" s="102"/>
      <c r="P745" s="102"/>
      <c r="Q745" s="102"/>
    </row>
    <row r="746" spans="2:17" ht="15.75" customHeight="1">
      <c r="B746" s="101"/>
      <c r="C746" s="101"/>
      <c r="D746" s="101"/>
      <c r="F746" s="111"/>
      <c r="G746" s="153"/>
      <c r="H746" s="102"/>
      <c r="I746" s="102"/>
      <c r="J746" s="102"/>
      <c r="K746" s="102"/>
      <c r="L746" s="102"/>
      <c r="M746" s="102"/>
      <c r="N746" s="102"/>
      <c r="O746" s="102"/>
      <c r="P746" s="102"/>
      <c r="Q746" s="102"/>
    </row>
    <row r="747" spans="2:17" ht="15.75" customHeight="1">
      <c r="B747" s="101"/>
      <c r="C747" s="101"/>
      <c r="D747" s="101"/>
      <c r="F747" s="111"/>
      <c r="G747" s="153"/>
      <c r="H747" s="102"/>
      <c r="I747" s="102"/>
      <c r="J747" s="102"/>
      <c r="K747" s="102"/>
      <c r="L747" s="102"/>
      <c r="M747" s="102"/>
      <c r="N747" s="102"/>
      <c r="O747" s="102"/>
      <c r="P747" s="102"/>
      <c r="Q747" s="102"/>
    </row>
    <row r="748" spans="2:17" ht="15.75" customHeight="1">
      <c r="B748" s="101"/>
      <c r="C748" s="101"/>
      <c r="D748" s="101"/>
      <c r="F748" s="111"/>
      <c r="G748" s="153"/>
      <c r="H748" s="102"/>
      <c r="I748" s="102"/>
      <c r="J748" s="102"/>
      <c r="K748" s="102"/>
      <c r="L748" s="102"/>
      <c r="M748" s="102"/>
      <c r="N748" s="102"/>
      <c r="O748" s="102"/>
      <c r="P748" s="102"/>
      <c r="Q748" s="102"/>
    </row>
    <row r="749" spans="2:17" ht="15.75" customHeight="1">
      <c r="B749" s="101"/>
      <c r="C749" s="101"/>
      <c r="D749" s="101"/>
      <c r="F749" s="111"/>
      <c r="G749" s="153"/>
      <c r="H749" s="102"/>
      <c r="I749" s="102"/>
      <c r="J749" s="102"/>
      <c r="K749" s="102"/>
      <c r="L749" s="102"/>
      <c r="M749" s="102"/>
      <c r="N749" s="102"/>
      <c r="O749" s="102"/>
      <c r="P749" s="102"/>
      <c r="Q749" s="102"/>
    </row>
    <row r="750" spans="2:17" ht="15.75" customHeight="1">
      <c r="B750" s="101"/>
      <c r="C750" s="101"/>
      <c r="D750" s="101"/>
      <c r="F750" s="111"/>
      <c r="G750" s="153"/>
      <c r="H750" s="102"/>
      <c r="I750" s="102"/>
      <c r="J750" s="102"/>
      <c r="K750" s="102"/>
      <c r="L750" s="102"/>
      <c r="M750" s="102"/>
      <c r="N750" s="102"/>
      <c r="O750" s="102"/>
      <c r="P750" s="102"/>
      <c r="Q750" s="102"/>
    </row>
    <row r="751" spans="2:17" ht="15.75" customHeight="1">
      <c r="B751" s="101"/>
      <c r="C751" s="101"/>
      <c r="D751" s="101"/>
      <c r="F751" s="111"/>
      <c r="G751" s="153"/>
      <c r="H751" s="102"/>
      <c r="I751" s="102"/>
      <c r="J751" s="102"/>
      <c r="K751" s="102"/>
      <c r="L751" s="102"/>
      <c r="M751" s="102"/>
      <c r="N751" s="102"/>
      <c r="O751" s="102"/>
      <c r="P751" s="102"/>
      <c r="Q751" s="102"/>
    </row>
    <row r="752" spans="2:17" ht="15.75" customHeight="1">
      <c r="B752" s="101"/>
      <c r="C752" s="101"/>
      <c r="D752" s="101"/>
      <c r="F752" s="111"/>
      <c r="G752" s="153"/>
      <c r="H752" s="102"/>
      <c r="I752" s="102"/>
      <c r="J752" s="102"/>
      <c r="K752" s="102"/>
      <c r="L752" s="102"/>
      <c r="M752" s="102"/>
      <c r="N752" s="102"/>
      <c r="O752" s="102"/>
      <c r="P752" s="102"/>
      <c r="Q752" s="102"/>
    </row>
    <row r="753" spans="2:17" ht="15.75" customHeight="1">
      <c r="B753" s="101"/>
      <c r="C753" s="101"/>
      <c r="D753" s="101"/>
      <c r="F753" s="111"/>
      <c r="G753" s="153"/>
      <c r="H753" s="102"/>
      <c r="I753" s="102"/>
      <c r="J753" s="102"/>
      <c r="K753" s="102"/>
      <c r="L753" s="102"/>
      <c r="M753" s="102"/>
      <c r="N753" s="102"/>
      <c r="O753" s="102"/>
      <c r="P753" s="102"/>
      <c r="Q753" s="102"/>
    </row>
    <row r="754" spans="2:17" ht="15.75" customHeight="1">
      <c r="B754" s="101"/>
      <c r="C754" s="101"/>
      <c r="D754" s="101"/>
      <c r="F754" s="111"/>
      <c r="G754" s="153"/>
      <c r="H754" s="102"/>
      <c r="I754" s="102"/>
      <c r="J754" s="102"/>
      <c r="K754" s="102"/>
      <c r="L754" s="102"/>
      <c r="M754" s="102"/>
      <c r="N754" s="102"/>
      <c r="O754" s="102"/>
      <c r="P754" s="102"/>
      <c r="Q754" s="102"/>
    </row>
    <row r="755" spans="2:17" ht="15.75" customHeight="1">
      <c r="B755" s="101"/>
      <c r="C755" s="101"/>
      <c r="D755" s="101"/>
      <c r="F755" s="111"/>
      <c r="G755" s="153"/>
      <c r="H755" s="102"/>
      <c r="I755" s="102"/>
      <c r="J755" s="102"/>
      <c r="K755" s="102"/>
      <c r="L755" s="102"/>
      <c r="M755" s="102"/>
      <c r="N755" s="102"/>
      <c r="O755" s="102"/>
      <c r="P755" s="102"/>
      <c r="Q755" s="102"/>
    </row>
    <row r="756" spans="2:17" ht="15.75" customHeight="1">
      <c r="B756" s="101"/>
      <c r="C756" s="101"/>
      <c r="D756" s="101"/>
      <c r="F756" s="111"/>
      <c r="G756" s="153"/>
      <c r="H756" s="102"/>
      <c r="I756" s="102"/>
      <c r="J756" s="102"/>
      <c r="K756" s="102"/>
      <c r="L756" s="102"/>
      <c r="M756" s="102"/>
      <c r="N756" s="102"/>
      <c r="O756" s="102"/>
      <c r="P756" s="102"/>
      <c r="Q756" s="102"/>
    </row>
    <row r="757" spans="2:17" ht="15.75" customHeight="1">
      <c r="B757" s="101"/>
      <c r="C757" s="101"/>
      <c r="D757" s="101"/>
      <c r="F757" s="111"/>
      <c r="G757" s="153"/>
      <c r="H757" s="102"/>
      <c r="I757" s="102"/>
      <c r="J757" s="102"/>
      <c r="K757" s="102"/>
      <c r="L757" s="102"/>
      <c r="M757" s="102"/>
      <c r="N757" s="102"/>
      <c r="O757" s="102"/>
      <c r="P757" s="102"/>
      <c r="Q757" s="102"/>
    </row>
    <row r="758" spans="2:17" ht="15.75" customHeight="1">
      <c r="B758" s="101"/>
      <c r="C758" s="101"/>
      <c r="D758" s="101"/>
      <c r="F758" s="111"/>
      <c r="G758" s="153"/>
      <c r="H758" s="102"/>
      <c r="I758" s="102"/>
      <c r="J758" s="102"/>
      <c r="K758" s="102"/>
      <c r="L758" s="102"/>
      <c r="M758" s="102"/>
      <c r="N758" s="102"/>
      <c r="O758" s="102"/>
      <c r="P758" s="102"/>
      <c r="Q758" s="102"/>
    </row>
    <row r="759" spans="2:17" ht="15.75" customHeight="1">
      <c r="B759" s="101"/>
      <c r="C759" s="101"/>
      <c r="D759" s="101"/>
      <c r="F759" s="111"/>
      <c r="G759" s="153"/>
      <c r="H759" s="102"/>
      <c r="I759" s="102"/>
      <c r="J759" s="102"/>
      <c r="K759" s="102"/>
      <c r="L759" s="102"/>
      <c r="M759" s="102"/>
      <c r="N759" s="102"/>
      <c r="O759" s="102"/>
      <c r="P759" s="102"/>
      <c r="Q759" s="102"/>
    </row>
    <row r="760" spans="2:17" ht="15.75" customHeight="1">
      <c r="B760" s="101"/>
      <c r="C760" s="101"/>
      <c r="D760" s="101"/>
      <c r="F760" s="111"/>
      <c r="G760" s="153"/>
      <c r="H760" s="102"/>
      <c r="I760" s="102"/>
      <c r="J760" s="102"/>
      <c r="K760" s="102"/>
      <c r="L760" s="102"/>
      <c r="M760" s="102"/>
      <c r="N760" s="102"/>
      <c r="O760" s="102"/>
      <c r="P760" s="102"/>
      <c r="Q760" s="102"/>
    </row>
    <row r="761" spans="2:17" ht="15.75" customHeight="1">
      <c r="B761" s="101"/>
      <c r="C761" s="101"/>
      <c r="D761" s="101"/>
      <c r="F761" s="111"/>
      <c r="G761" s="153"/>
      <c r="H761" s="102"/>
      <c r="I761" s="102"/>
      <c r="J761" s="102"/>
      <c r="K761" s="102"/>
      <c r="L761" s="102"/>
      <c r="M761" s="102"/>
      <c r="N761" s="102"/>
      <c r="O761" s="102"/>
      <c r="P761" s="102"/>
      <c r="Q761" s="102"/>
    </row>
    <row r="762" spans="2:17" ht="15.75" customHeight="1">
      <c r="B762" s="101"/>
      <c r="C762" s="101"/>
      <c r="D762" s="101"/>
      <c r="F762" s="111"/>
      <c r="G762" s="153"/>
      <c r="H762" s="102"/>
      <c r="I762" s="102"/>
      <c r="J762" s="102"/>
      <c r="K762" s="102"/>
      <c r="L762" s="102"/>
      <c r="M762" s="102"/>
      <c r="N762" s="102"/>
      <c r="O762" s="102"/>
      <c r="P762" s="102"/>
      <c r="Q762" s="102"/>
    </row>
    <row r="763" spans="2:17" ht="15.75" customHeight="1">
      <c r="B763" s="101"/>
      <c r="C763" s="101"/>
      <c r="D763" s="101"/>
      <c r="F763" s="111"/>
      <c r="G763" s="153"/>
      <c r="H763" s="102"/>
      <c r="I763" s="102"/>
      <c r="J763" s="102"/>
      <c r="K763" s="102"/>
      <c r="L763" s="102"/>
      <c r="M763" s="102"/>
      <c r="N763" s="102"/>
      <c r="O763" s="102"/>
      <c r="P763" s="102"/>
      <c r="Q763" s="102"/>
    </row>
    <row r="764" spans="2:17" ht="15.75" customHeight="1">
      <c r="B764" s="101"/>
      <c r="C764" s="101"/>
      <c r="D764" s="101"/>
      <c r="F764" s="111"/>
      <c r="G764" s="153"/>
      <c r="H764" s="102"/>
      <c r="I764" s="102"/>
      <c r="J764" s="102"/>
      <c r="K764" s="102"/>
      <c r="L764" s="102"/>
      <c r="M764" s="102"/>
      <c r="N764" s="102"/>
      <c r="O764" s="102"/>
      <c r="P764" s="102"/>
      <c r="Q764" s="102"/>
    </row>
    <row r="765" spans="2:17" ht="15.75" customHeight="1">
      <c r="B765" s="101"/>
      <c r="C765" s="101"/>
      <c r="D765" s="101"/>
      <c r="F765" s="111"/>
      <c r="G765" s="153"/>
      <c r="H765" s="102"/>
      <c r="I765" s="102"/>
      <c r="J765" s="102"/>
      <c r="K765" s="102"/>
      <c r="L765" s="102"/>
      <c r="M765" s="102"/>
      <c r="N765" s="102"/>
      <c r="O765" s="102"/>
      <c r="P765" s="102"/>
      <c r="Q765" s="102"/>
    </row>
    <row r="766" spans="2:17" ht="15.75" customHeight="1">
      <c r="B766" s="101"/>
      <c r="C766" s="101"/>
      <c r="D766" s="101"/>
      <c r="F766" s="111"/>
      <c r="G766" s="153"/>
      <c r="H766" s="102"/>
      <c r="I766" s="102"/>
      <c r="J766" s="102"/>
      <c r="K766" s="102"/>
      <c r="L766" s="102"/>
      <c r="M766" s="102"/>
      <c r="N766" s="102"/>
      <c r="O766" s="102"/>
      <c r="P766" s="102"/>
      <c r="Q766" s="102"/>
    </row>
    <row r="767" spans="2:17" ht="15.75" customHeight="1">
      <c r="B767" s="101"/>
      <c r="C767" s="101"/>
      <c r="D767" s="101"/>
      <c r="F767" s="111"/>
      <c r="G767" s="153"/>
      <c r="H767" s="102"/>
      <c r="I767" s="102"/>
      <c r="J767" s="102"/>
      <c r="K767" s="102"/>
      <c r="L767" s="102"/>
      <c r="M767" s="102"/>
      <c r="N767" s="102"/>
      <c r="O767" s="102"/>
      <c r="P767" s="102"/>
      <c r="Q767" s="102"/>
    </row>
    <row r="768" spans="2:17" ht="15.75" customHeight="1">
      <c r="B768" s="101"/>
      <c r="C768" s="101"/>
      <c r="D768" s="101"/>
      <c r="F768" s="111"/>
      <c r="G768" s="153"/>
      <c r="H768" s="102"/>
      <c r="I768" s="102"/>
      <c r="J768" s="102"/>
      <c r="K768" s="102"/>
      <c r="L768" s="102"/>
      <c r="M768" s="102"/>
      <c r="N768" s="102"/>
      <c r="O768" s="102"/>
      <c r="P768" s="102"/>
      <c r="Q768" s="102"/>
    </row>
    <row r="769" spans="2:17" ht="15.75" customHeight="1">
      <c r="B769" s="101"/>
      <c r="C769" s="101"/>
      <c r="D769" s="101"/>
      <c r="F769" s="111"/>
      <c r="G769" s="153"/>
      <c r="H769" s="102"/>
      <c r="I769" s="102"/>
      <c r="J769" s="102"/>
      <c r="K769" s="102"/>
      <c r="L769" s="102"/>
      <c r="M769" s="102"/>
      <c r="N769" s="102"/>
      <c r="O769" s="102"/>
      <c r="P769" s="102"/>
      <c r="Q769" s="102"/>
    </row>
    <row r="770" spans="2:17" ht="15.75" customHeight="1">
      <c r="B770" s="101"/>
      <c r="C770" s="101"/>
      <c r="D770" s="101"/>
      <c r="F770" s="111"/>
      <c r="G770" s="153"/>
      <c r="H770" s="102"/>
      <c r="I770" s="102"/>
      <c r="J770" s="102"/>
      <c r="K770" s="102"/>
      <c r="L770" s="102"/>
      <c r="M770" s="102"/>
      <c r="N770" s="102"/>
      <c r="O770" s="102"/>
      <c r="P770" s="102"/>
      <c r="Q770" s="102"/>
    </row>
    <row r="771" spans="2:17" ht="15.75" customHeight="1">
      <c r="B771" s="101"/>
      <c r="C771" s="101"/>
      <c r="D771" s="101"/>
      <c r="F771" s="111"/>
      <c r="G771" s="153"/>
      <c r="H771" s="102"/>
      <c r="I771" s="102"/>
      <c r="J771" s="102"/>
      <c r="K771" s="102"/>
      <c r="L771" s="102"/>
      <c r="M771" s="102"/>
      <c r="N771" s="102"/>
      <c r="O771" s="102"/>
      <c r="P771" s="102"/>
      <c r="Q771" s="102"/>
    </row>
    <row r="772" spans="2:17" ht="15.75" customHeight="1">
      <c r="B772" s="101"/>
      <c r="C772" s="101"/>
      <c r="D772" s="101"/>
      <c r="F772" s="111"/>
      <c r="G772" s="153"/>
      <c r="H772" s="102"/>
      <c r="I772" s="102"/>
      <c r="J772" s="102"/>
      <c r="K772" s="102"/>
      <c r="L772" s="102"/>
      <c r="M772" s="102"/>
      <c r="N772" s="102"/>
      <c r="O772" s="102"/>
      <c r="P772" s="102"/>
      <c r="Q772" s="102"/>
    </row>
    <row r="773" spans="2:17" ht="15.75" customHeight="1">
      <c r="B773" s="101"/>
      <c r="C773" s="101"/>
      <c r="D773" s="101"/>
      <c r="F773" s="111"/>
      <c r="G773" s="153"/>
      <c r="H773" s="102"/>
      <c r="I773" s="102"/>
      <c r="J773" s="102"/>
      <c r="K773" s="102"/>
      <c r="L773" s="102"/>
      <c r="M773" s="102"/>
      <c r="N773" s="102"/>
      <c r="O773" s="102"/>
      <c r="P773" s="102"/>
      <c r="Q773" s="102"/>
    </row>
    <row r="774" spans="2:17" ht="15.75" customHeight="1">
      <c r="B774" s="101"/>
      <c r="C774" s="101"/>
      <c r="D774" s="101"/>
      <c r="F774" s="111"/>
      <c r="G774" s="153"/>
      <c r="H774" s="102"/>
      <c r="I774" s="102"/>
      <c r="J774" s="102"/>
      <c r="K774" s="102"/>
      <c r="L774" s="102"/>
      <c r="M774" s="102"/>
      <c r="N774" s="102"/>
      <c r="O774" s="102"/>
      <c r="P774" s="102"/>
      <c r="Q774" s="102"/>
    </row>
    <row r="775" spans="2:17" ht="15.75" customHeight="1">
      <c r="B775" s="101"/>
      <c r="C775" s="101"/>
      <c r="D775" s="101"/>
      <c r="F775" s="111"/>
      <c r="G775" s="153"/>
      <c r="H775" s="102"/>
      <c r="I775" s="102"/>
      <c r="J775" s="102"/>
      <c r="K775" s="102"/>
      <c r="L775" s="102"/>
      <c r="M775" s="102"/>
      <c r="N775" s="102"/>
      <c r="O775" s="102"/>
      <c r="P775" s="102"/>
      <c r="Q775" s="102"/>
    </row>
    <row r="776" spans="2:17" ht="15.75" customHeight="1">
      <c r="B776" s="101"/>
      <c r="C776" s="101"/>
      <c r="D776" s="101"/>
      <c r="F776" s="111"/>
      <c r="G776" s="153"/>
      <c r="H776" s="102"/>
      <c r="I776" s="102"/>
      <c r="J776" s="102"/>
      <c r="K776" s="102"/>
      <c r="L776" s="102"/>
      <c r="M776" s="102"/>
      <c r="N776" s="102"/>
      <c r="O776" s="102"/>
      <c r="P776" s="102"/>
      <c r="Q776" s="102"/>
    </row>
    <row r="777" spans="2:17" ht="15.75" customHeight="1">
      <c r="B777" s="101"/>
      <c r="C777" s="101"/>
      <c r="D777" s="101"/>
      <c r="F777" s="111"/>
      <c r="G777" s="153"/>
      <c r="H777" s="102"/>
      <c r="I777" s="102"/>
      <c r="J777" s="102"/>
      <c r="K777" s="102"/>
      <c r="L777" s="102"/>
      <c r="M777" s="102"/>
      <c r="N777" s="102"/>
      <c r="O777" s="102"/>
      <c r="P777" s="102"/>
      <c r="Q777" s="102"/>
    </row>
    <row r="778" spans="2:17" ht="15.75" customHeight="1">
      <c r="B778" s="101"/>
      <c r="C778" s="101"/>
      <c r="D778" s="101"/>
      <c r="F778" s="111"/>
      <c r="G778" s="153"/>
      <c r="H778" s="102"/>
      <c r="I778" s="102"/>
      <c r="J778" s="102"/>
      <c r="K778" s="102"/>
      <c r="L778" s="102"/>
      <c r="M778" s="102"/>
      <c r="N778" s="102"/>
      <c r="O778" s="102"/>
      <c r="P778" s="102"/>
      <c r="Q778" s="102"/>
    </row>
    <row r="779" spans="2:17" ht="15.75" customHeight="1">
      <c r="B779" s="101"/>
      <c r="C779" s="101"/>
      <c r="D779" s="101"/>
      <c r="F779" s="111"/>
      <c r="G779" s="153"/>
      <c r="H779" s="102"/>
      <c r="I779" s="102"/>
      <c r="J779" s="102"/>
      <c r="K779" s="102"/>
      <c r="L779" s="102"/>
      <c r="M779" s="102"/>
      <c r="N779" s="102"/>
      <c r="O779" s="102"/>
      <c r="P779" s="102"/>
      <c r="Q779" s="102"/>
    </row>
    <row r="780" spans="2:17" ht="15.75" customHeight="1">
      <c r="B780" s="101"/>
      <c r="C780" s="101"/>
      <c r="D780" s="101"/>
      <c r="F780" s="111"/>
      <c r="G780" s="153"/>
      <c r="H780" s="102"/>
      <c r="I780" s="102"/>
      <c r="J780" s="102"/>
      <c r="K780" s="102"/>
      <c r="L780" s="102"/>
      <c r="M780" s="102"/>
      <c r="N780" s="102"/>
      <c r="O780" s="102"/>
      <c r="P780" s="102"/>
      <c r="Q780" s="102"/>
    </row>
    <row r="781" spans="2:17" ht="15.75" customHeight="1">
      <c r="B781" s="101"/>
      <c r="C781" s="101"/>
      <c r="D781" s="101"/>
      <c r="F781" s="111"/>
      <c r="G781" s="153"/>
      <c r="H781" s="102"/>
      <c r="I781" s="102"/>
      <c r="J781" s="102"/>
      <c r="K781" s="102"/>
      <c r="L781" s="102"/>
      <c r="M781" s="102"/>
      <c r="N781" s="102"/>
      <c r="O781" s="102"/>
      <c r="P781" s="102"/>
      <c r="Q781" s="102"/>
    </row>
    <row r="782" spans="2:17" ht="15.75" customHeight="1">
      <c r="B782" s="101"/>
      <c r="C782" s="101"/>
      <c r="D782" s="101"/>
      <c r="F782" s="111"/>
      <c r="G782" s="153"/>
      <c r="H782" s="102"/>
      <c r="I782" s="102"/>
      <c r="J782" s="102"/>
      <c r="K782" s="102"/>
      <c r="L782" s="102"/>
      <c r="M782" s="102"/>
      <c r="N782" s="102"/>
      <c r="O782" s="102"/>
      <c r="P782" s="102"/>
      <c r="Q782" s="102"/>
    </row>
    <row r="783" spans="2:17" ht="15.75" customHeight="1">
      <c r="B783" s="101"/>
      <c r="C783" s="101"/>
      <c r="D783" s="101"/>
      <c r="F783" s="111"/>
      <c r="G783" s="153"/>
      <c r="H783" s="102"/>
      <c r="I783" s="102"/>
      <c r="J783" s="102"/>
      <c r="K783" s="102"/>
      <c r="L783" s="102"/>
      <c r="M783" s="102"/>
      <c r="N783" s="102"/>
      <c r="O783" s="102"/>
      <c r="P783" s="102"/>
      <c r="Q783" s="102"/>
    </row>
    <row r="784" spans="2:17" ht="15.75" customHeight="1">
      <c r="B784" s="101"/>
      <c r="C784" s="101"/>
      <c r="D784" s="101"/>
      <c r="F784" s="111"/>
      <c r="G784" s="153"/>
      <c r="H784" s="102"/>
      <c r="I784" s="102"/>
      <c r="J784" s="102"/>
      <c r="K784" s="102"/>
      <c r="L784" s="102"/>
      <c r="M784" s="102"/>
      <c r="N784" s="102"/>
      <c r="O784" s="102"/>
      <c r="P784" s="102"/>
      <c r="Q784" s="102"/>
    </row>
    <row r="785" spans="2:17" ht="15.75" customHeight="1">
      <c r="B785" s="101"/>
      <c r="C785" s="101"/>
      <c r="D785" s="101"/>
      <c r="F785" s="111"/>
      <c r="G785" s="153"/>
      <c r="H785" s="102"/>
      <c r="I785" s="102"/>
      <c r="J785" s="102"/>
      <c r="K785" s="102"/>
      <c r="L785" s="102"/>
      <c r="M785" s="102"/>
      <c r="N785" s="102"/>
      <c r="O785" s="102"/>
      <c r="P785" s="102"/>
      <c r="Q785" s="102"/>
    </row>
    <row r="786" spans="2:17" ht="15.75" customHeight="1">
      <c r="B786" s="101"/>
      <c r="C786" s="101"/>
      <c r="D786" s="101"/>
      <c r="F786" s="111"/>
      <c r="G786" s="153"/>
      <c r="H786" s="102"/>
      <c r="I786" s="102"/>
      <c r="J786" s="102"/>
      <c r="K786" s="102"/>
      <c r="L786" s="102"/>
      <c r="M786" s="102"/>
      <c r="N786" s="102"/>
      <c r="O786" s="102"/>
      <c r="P786" s="102"/>
      <c r="Q786" s="102"/>
    </row>
    <row r="787" spans="2:17" ht="15.75" customHeight="1">
      <c r="B787" s="101"/>
      <c r="C787" s="101"/>
      <c r="D787" s="101"/>
      <c r="F787" s="111"/>
      <c r="G787" s="153"/>
      <c r="H787" s="102"/>
      <c r="I787" s="102"/>
      <c r="J787" s="102"/>
      <c r="K787" s="102"/>
      <c r="L787" s="102"/>
      <c r="M787" s="102"/>
      <c r="N787" s="102"/>
      <c r="O787" s="102"/>
      <c r="P787" s="102"/>
      <c r="Q787" s="102"/>
    </row>
    <row r="788" spans="2:17" ht="15.75" customHeight="1">
      <c r="B788" s="101"/>
      <c r="C788" s="101"/>
      <c r="D788" s="101"/>
      <c r="F788" s="111"/>
      <c r="G788" s="153"/>
      <c r="H788" s="102"/>
      <c r="I788" s="102"/>
      <c r="J788" s="102"/>
      <c r="K788" s="102"/>
      <c r="L788" s="102"/>
      <c r="M788" s="102"/>
      <c r="N788" s="102"/>
      <c r="O788" s="102"/>
      <c r="P788" s="102"/>
      <c r="Q788" s="102"/>
    </row>
    <row r="789" spans="2:17" ht="15.75" customHeight="1">
      <c r="B789" s="101"/>
      <c r="C789" s="101"/>
      <c r="D789" s="101"/>
      <c r="F789" s="111"/>
      <c r="G789" s="153"/>
      <c r="H789" s="102"/>
      <c r="I789" s="102"/>
      <c r="J789" s="102"/>
      <c r="K789" s="102"/>
      <c r="L789" s="102"/>
      <c r="M789" s="102"/>
      <c r="N789" s="102"/>
      <c r="O789" s="102"/>
      <c r="P789" s="102"/>
      <c r="Q789" s="102"/>
    </row>
    <row r="790" spans="2:17" ht="15.75" customHeight="1">
      <c r="B790" s="101"/>
      <c r="C790" s="101"/>
      <c r="D790" s="101"/>
      <c r="F790" s="111"/>
      <c r="G790" s="153"/>
      <c r="H790" s="102"/>
      <c r="I790" s="102"/>
      <c r="J790" s="102"/>
      <c r="K790" s="102"/>
      <c r="L790" s="102"/>
      <c r="M790" s="102"/>
      <c r="N790" s="102"/>
      <c r="O790" s="102"/>
      <c r="P790" s="102"/>
      <c r="Q790" s="102"/>
    </row>
    <row r="791" spans="2:17" ht="15.75" customHeight="1">
      <c r="B791" s="101"/>
      <c r="C791" s="101"/>
      <c r="D791" s="101"/>
      <c r="F791" s="111"/>
      <c r="G791" s="153"/>
      <c r="H791" s="102"/>
      <c r="I791" s="102"/>
      <c r="J791" s="102"/>
      <c r="K791" s="102"/>
      <c r="L791" s="102"/>
      <c r="M791" s="102"/>
      <c r="N791" s="102"/>
      <c r="O791" s="102"/>
      <c r="P791" s="102"/>
      <c r="Q791" s="102"/>
    </row>
    <row r="792" spans="2:17" ht="15.75" customHeight="1">
      <c r="B792" s="101"/>
      <c r="C792" s="101"/>
      <c r="D792" s="101"/>
      <c r="F792" s="111"/>
      <c r="G792" s="153"/>
      <c r="H792" s="102"/>
      <c r="I792" s="102"/>
      <c r="J792" s="102"/>
      <c r="K792" s="102"/>
      <c r="L792" s="102"/>
      <c r="M792" s="102"/>
      <c r="N792" s="102"/>
      <c r="O792" s="102"/>
      <c r="P792" s="102"/>
      <c r="Q792" s="102"/>
    </row>
    <row r="793" spans="2:17" ht="15.75" customHeight="1">
      <c r="B793" s="101"/>
      <c r="C793" s="101"/>
      <c r="D793" s="101"/>
      <c r="F793" s="111"/>
      <c r="G793" s="153"/>
      <c r="H793" s="102"/>
      <c r="I793" s="102"/>
      <c r="J793" s="102"/>
      <c r="K793" s="102"/>
      <c r="L793" s="102"/>
      <c r="M793" s="102"/>
      <c r="N793" s="102"/>
      <c r="O793" s="102"/>
      <c r="P793" s="102"/>
      <c r="Q793" s="102"/>
    </row>
    <row r="794" spans="2:17" ht="15.75" customHeight="1">
      <c r="B794" s="101"/>
      <c r="C794" s="101"/>
      <c r="D794" s="101"/>
      <c r="F794" s="111"/>
      <c r="G794" s="153"/>
      <c r="H794" s="102"/>
      <c r="I794" s="102"/>
      <c r="J794" s="102"/>
      <c r="K794" s="102"/>
      <c r="L794" s="102"/>
      <c r="M794" s="102"/>
      <c r="N794" s="102"/>
      <c r="O794" s="102"/>
      <c r="P794" s="102"/>
      <c r="Q794" s="102"/>
    </row>
    <row r="795" spans="2:17" ht="15.75" customHeight="1">
      <c r="B795" s="101"/>
      <c r="C795" s="101"/>
      <c r="D795" s="101"/>
      <c r="F795" s="111"/>
      <c r="G795" s="153"/>
      <c r="H795" s="102"/>
      <c r="I795" s="102"/>
      <c r="J795" s="102"/>
      <c r="K795" s="102"/>
      <c r="L795" s="102"/>
      <c r="M795" s="102"/>
      <c r="N795" s="102"/>
      <c r="O795" s="102"/>
      <c r="P795" s="102"/>
      <c r="Q795" s="102"/>
    </row>
    <row r="796" spans="2:17" ht="15.75" customHeight="1">
      <c r="B796" s="101"/>
      <c r="C796" s="101"/>
      <c r="D796" s="101"/>
      <c r="F796" s="111"/>
      <c r="G796" s="153"/>
      <c r="H796" s="102"/>
      <c r="I796" s="102"/>
      <c r="J796" s="102"/>
      <c r="K796" s="102"/>
      <c r="L796" s="102"/>
      <c r="M796" s="102"/>
      <c r="N796" s="102"/>
      <c r="O796" s="102"/>
      <c r="P796" s="102"/>
      <c r="Q796" s="102"/>
    </row>
    <row r="797" spans="2:17" ht="15.75" customHeight="1">
      <c r="B797" s="101"/>
      <c r="C797" s="101"/>
      <c r="D797" s="101"/>
      <c r="F797" s="111"/>
      <c r="G797" s="153"/>
      <c r="H797" s="102"/>
      <c r="I797" s="102"/>
      <c r="J797" s="102"/>
      <c r="K797" s="102"/>
      <c r="L797" s="102"/>
      <c r="M797" s="102"/>
      <c r="N797" s="102"/>
      <c r="O797" s="102"/>
      <c r="P797" s="102"/>
      <c r="Q797" s="102"/>
    </row>
    <row r="798" spans="2:17" ht="15.75" customHeight="1">
      <c r="B798" s="101"/>
      <c r="C798" s="101"/>
      <c r="D798" s="101"/>
      <c r="F798" s="111"/>
      <c r="G798" s="153"/>
      <c r="H798" s="102"/>
      <c r="I798" s="102"/>
      <c r="J798" s="102"/>
      <c r="K798" s="102"/>
      <c r="L798" s="102"/>
      <c r="M798" s="102"/>
      <c r="N798" s="102"/>
      <c r="O798" s="102"/>
      <c r="P798" s="102"/>
      <c r="Q798" s="102"/>
    </row>
    <row r="799" spans="2:17" ht="15.75" customHeight="1">
      <c r="B799" s="101"/>
      <c r="C799" s="101"/>
      <c r="D799" s="101"/>
      <c r="F799" s="111"/>
      <c r="G799" s="153"/>
      <c r="H799" s="102"/>
      <c r="I799" s="102"/>
      <c r="J799" s="102"/>
      <c r="K799" s="102"/>
      <c r="L799" s="102"/>
      <c r="M799" s="102"/>
      <c r="N799" s="102"/>
      <c r="O799" s="102"/>
      <c r="P799" s="102"/>
      <c r="Q799" s="102"/>
    </row>
    <row r="800" spans="2:17" ht="15.75" customHeight="1">
      <c r="B800" s="101"/>
      <c r="C800" s="101"/>
      <c r="D800" s="101"/>
      <c r="F800" s="111"/>
      <c r="G800" s="153"/>
      <c r="H800" s="102"/>
      <c r="I800" s="102"/>
      <c r="J800" s="102"/>
      <c r="K800" s="102"/>
      <c r="L800" s="102"/>
      <c r="M800" s="102"/>
      <c r="N800" s="102"/>
      <c r="O800" s="102"/>
      <c r="P800" s="102"/>
      <c r="Q800" s="102"/>
    </row>
    <row r="801" spans="2:17" ht="15.75" customHeight="1">
      <c r="B801" s="101"/>
      <c r="C801" s="101"/>
      <c r="D801" s="101"/>
      <c r="F801" s="111"/>
      <c r="G801" s="153"/>
      <c r="H801" s="102"/>
      <c r="I801" s="102"/>
      <c r="J801" s="102"/>
      <c r="K801" s="102"/>
      <c r="L801" s="102"/>
      <c r="M801" s="102"/>
      <c r="N801" s="102"/>
      <c r="O801" s="102"/>
      <c r="P801" s="102"/>
      <c r="Q801" s="102"/>
    </row>
    <row r="802" spans="2:17" ht="15.75" customHeight="1">
      <c r="B802" s="101"/>
      <c r="C802" s="101"/>
      <c r="D802" s="101"/>
      <c r="F802" s="111"/>
      <c r="G802" s="153"/>
      <c r="H802" s="102"/>
      <c r="I802" s="102"/>
      <c r="J802" s="102"/>
      <c r="K802" s="102"/>
      <c r="L802" s="102"/>
      <c r="M802" s="102"/>
      <c r="N802" s="102"/>
      <c r="O802" s="102"/>
      <c r="P802" s="102"/>
      <c r="Q802" s="102"/>
    </row>
    <row r="803" spans="2:17" ht="15.75" customHeight="1">
      <c r="B803" s="101"/>
      <c r="C803" s="101"/>
      <c r="D803" s="101"/>
      <c r="F803" s="111"/>
      <c r="G803" s="153"/>
      <c r="H803" s="102"/>
      <c r="I803" s="102"/>
      <c r="J803" s="102"/>
      <c r="K803" s="102"/>
      <c r="L803" s="102"/>
      <c r="M803" s="102"/>
      <c r="N803" s="102"/>
      <c r="O803" s="102"/>
      <c r="P803" s="102"/>
      <c r="Q803" s="102"/>
    </row>
    <row r="804" spans="2:17" ht="15.75" customHeight="1">
      <c r="B804" s="101"/>
      <c r="C804" s="101"/>
      <c r="D804" s="101"/>
      <c r="F804" s="111"/>
      <c r="G804" s="153"/>
      <c r="H804" s="102"/>
      <c r="I804" s="102"/>
      <c r="J804" s="102"/>
      <c r="K804" s="102"/>
      <c r="L804" s="102"/>
      <c r="M804" s="102"/>
      <c r="N804" s="102"/>
      <c r="O804" s="102"/>
      <c r="P804" s="102"/>
      <c r="Q804" s="102"/>
    </row>
    <row r="805" spans="2:17" ht="15.75" customHeight="1">
      <c r="B805" s="101"/>
      <c r="C805" s="101"/>
      <c r="D805" s="101"/>
      <c r="F805" s="111"/>
      <c r="G805" s="153"/>
      <c r="H805" s="102"/>
      <c r="I805" s="102"/>
      <c r="J805" s="102"/>
      <c r="K805" s="102"/>
      <c r="L805" s="102"/>
      <c r="M805" s="102"/>
      <c r="N805" s="102"/>
      <c r="O805" s="102"/>
      <c r="P805" s="102"/>
      <c r="Q805" s="102"/>
    </row>
    <row r="806" spans="2:17" ht="15.75" customHeight="1">
      <c r="B806" s="101"/>
      <c r="C806" s="101"/>
      <c r="D806" s="101"/>
      <c r="F806" s="111"/>
      <c r="G806" s="153"/>
      <c r="H806" s="102"/>
      <c r="I806" s="102"/>
      <c r="J806" s="102"/>
      <c r="K806" s="102"/>
      <c r="L806" s="102"/>
      <c r="M806" s="102"/>
      <c r="N806" s="102"/>
      <c r="O806" s="102"/>
      <c r="P806" s="102"/>
      <c r="Q806" s="102"/>
    </row>
    <row r="807" spans="2:17" ht="15.75" customHeight="1">
      <c r="B807" s="101"/>
      <c r="C807" s="101"/>
      <c r="D807" s="101"/>
      <c r="F807" s="111"/>
      <c r="G807" s="153"/>
      <c r="H807" s="102"/>
      <c r="I807" s="102"/>
      <c r="J807" s="102"/>
      <c r="K807" s="102"/>
      <c r="L807" s="102"/>
      <c r="M807" s="102"/>
      <c r="N807" s="102"/>
      <c r="O807" s="102"/>
      <c r="P807" s="102"/>
      <c r="Q807" s="102"/>
    </row>
    <row r="808" spans="2:17" ht="15.75" customHeight="1">
      <c r="B808" s="101"/>
      <c r="C808" s="101"/>
      <c r="D808" s="101"/>
      <c r="F808" s="111"/>
      <c r="G808" s="153"/>
      <c r="H808" s="102"/>
      <c r="I808" s="102"/>
      <c r="J808" s="102"/>
      <c r="K808" s="102"/>
      <c r="L808" s="102"/>
      <c r="M808" s="102"/>
      <c r="N808" s="102"/>
      <c r="O808" s="102"/>
      <c r="P808" s="102"/>
      <c r="Q808" s="102"/>
    </row>
    <row r="809" spans="2:17" ht="15.75" customHeight="1">
      <c r="B809" s="101"/>
      <c r="C809" s="101"/>
      <c r="D809" s="101"/>
      <c r="F809" s="111"/>
      <c r="G809" s="153"/>
      <c r="H809" s="102"/>
      <c r="I809" s="102"/>
      <c r="J809" s="102"/>
      <c r="K809" s="102"/>
      <c r="L809" s="102"/>
      <c r="M809" s="102"/>
      <c r="N809" s="102"/>
      <c r="O809" s="102"/>
      <c r="P809" s="102"/>
      <c r="Q809" s="102"/>
    </row>
    <row r="810" spans="2:17" ht="15.75" customHeight="1">
      <c r="B810" s="101"/>
      <c r="C810" s="101"/>
      <c r="D810" s="101"/>
      <c r="F810" s="111"/>
      <c r="G810" s="153"/>
      <c r="H810" s="102"/>
      <c r="I810" s="102"/>
      <c r="J810" s="102"/>
      <c r="K810" s="102"/>
      <c r="L810" s="102"/>
      <c r="M810" s="102"/>
      <c r="N810" s="102"/>
      <c r="O810" s="102"/>
      <c r="P810" s="102"/>
      <c r="Q810" s="102"/>
    </row>
    <row r="811" spans="2:17" ht="15.75" customHeight="1">
      <c r="B811" s="101"/>
      <c r="C811" s="101"/>
      <c r="D811" s="101"/>
      <c r="F811" s="111"/>
      <c r="G811" s="153"/>
      <c r="H811" s="102"/>
      <c r="I811" s="102"/>
      <c r="J811" s="102"/>
      <c r="K811" s="102"/>
      <c r="L811" s="102"/>
      <c r="M811" s="102"/>
      <c r="N811" s="102"/>
      <c r="O811" s="102"/>
      <c r="P811" s="102"/>
      <c r="Q811" s="102"/>
    </row>
    <row r="812" spans="2:17" ht="15.75" customHeight="1">
      <c r="B812" s="101"/>
      <c r="C812" s="101"/>
      <c r="D812" s="101"/>
      <c r="F812" s="111"/>
      <c r="G812" s="153"/>
      <c r="H812" s="102"/>
      <c r="I812" s="102"/>
      <c r="J812" s="102"/>
      <c r="K812" s="102"/>
      <c r="L812" s="102"/>
      <c r="M812" s="102"/>
      <c r="N812" s="102"/>
      <c r="O812" s="102"/>
      <c r="P812" s="102"/>
      <c r="Q812" s="102"/>
    </row>
    <row r="813" spans="2:17" ht="15.75" customHeight="1">
      <c r="B813" s="101"/>
      <c r="C813" s="101"/>
      <c r="D813" s="101"/>
      <c r="F813" s="111"/>
      <c r="G813" s="153"/>
      <c r="H813" s="102"/>
      <c r="I813" s="102"/>
      <c r="J813" s="102"/>
      <c r="K813" s="102"/>
      <c r="L813" s="102"/>
      <c r="M813" s="102"/>
      <c r="N813" s="102"/>
      <c r="O813" s="102"/>
      <c r="P813" s="102"/>
      <c r="Q813" s="102"/>
    </row>
    <row r="814" spans="2:17" ht="15.75" customHeight="1">
      <c r="B814" s="101"/>
      <c r="C814" s="101"/>
      <c r="D814" s="101"/>
      <c r="F814" s="111"/>
      <c r="G814" s="153"/>
      <c r="H814" s="102"/>
      <c r="I814" s="102"/>
      <c r="J814" s="102"/>
      <c r="K814" s="102"/>
      <c r="L814" s="102"/>
      <c r="M814" s="102"/>
      <c r="N814" s="102"/>
      <c r="O814" s="102"/>
      <c r="P814" s="102"/>
      <c r="Q814" s="102"/>
    </row>
    <row r="815" spans="2:17" ht="15.75" customHeight="1">
      <c r="B815" s="101"/>
      <c r="C815" s="101"/>
      <c r="D815" s="101"/>
      <c r="F815" s="111"/>
      <c r="G815" s="153"/>
      <c r="H815" s="102"/>
      <c r="I815" s="102"/>
      <c r="J815" s="102"/>
      <c r="K815" s="102"/>
      <c r="L815" s="102"/>
      <c r="M815" s="102"/>
      <c r="N815" s="102"/>
      <c r="O815" s="102"/>
      <c r="P815" s="102"/>
      <c r="Q815" s="102"/>
    </row>
    <row r="816" spans="2:17" ht="15.75" customHeight="1">
      <c r="B816" s="101"/>
      <c r="C816" s="101"/>
      <c r="D816" s="101"/>
      <c r="F816" s="111"/>
      <c r="G816" s="153"/>
      <c r="H816" s="102"/>
      <c r="I816" s="102"/>
      <c r="J816" s="102"/>
      <c r="K816" s="102"/>
      <c r="L816" s="102"/>
      <c r="M816" s="102"/>
      <c r="N816" s="102"/>
      <c r="O816" s="102"/>
      <c r="P816" s="102"/>
      <c r="Q816" s="102"/>
    </row>
    <row r="817" spans="2:17" ht="15.75" customHeight="1">
      <c r="B817" s="101"/>
      <c r="C817" s="101"/>
      <c r="D817" s="101"/>
      <c r="F817" s="111"/>
      <c r="G817" s="153"/>
      <c r="H817" s="102"/>
      <c r="I817" s="102"/>
      <c r="J817" s="102"/>
      <c r="K817" s="102"/>
      <c r="L817" s="102"/>
      <c r="M817" s="102"/>
      <c r="N817" s="102"/>
      <c r="O817" s="102"/>
      <c r="P817" s="102"/>
      <c r="Q817" s="102"/>
    </row>
    <row r="818" spans="2:17" ht="15.75" customHeight="1">
      <c r="B818" s="101"/>
      <c r="C818" s="101"/>
      <c r="D818" s="101"/>
      <c r="F818" s="111"/>
      <c r="G818" s="153"/>
      <c r="H818" s="102"/>
      <c r="I818" s="102"/>
      <c r="J818" s="102"/>
      <c r="K818" s="102"/>
      <c r="L818" s="102"/>
      <c r="M818" s="102"/>
      <c r="N818" s="102"/>
      <c r="O818" s="102"/>
      <c r="P818" s="102"/>
      <c r="Q818" s="102"/>
    </row>
    <row r="819" spans="2:17" ht="15.75" customHeight="1">
      <c r="B819" s="101"/>
      <c r="C819" s="101"/>
      <c r="D819" s="101"/>
      <c r="F819" s="111"/>
      <c r="G819" s="153"/>
      <c r="H819" s="102"/>
      <c r="I819" s="102"/>
      <c r="J819" s="102"/>
      <c r="K819" s="102"/>
      <c r="L819" s="102"/>
      <c r="M819" s="102"/>
      <c r="N819" s="102"/>
      <c r="O819" s="102"/>
      <c r="P819" s="102"/>
      <c r="Q819" s="102"/>
    </row>
    <row r="820" spans="2:17" ht="15.75" customHeight="1">
      <c r="B820" s="101"/>
      <c r="C820" s="101"/>
      <c r="D820" s="101"/>
      <c r="F820" s="111"/>
      <c r="G820" s="153"/>
      <c r="H820" s="102"/>
      <c r="I820" s="102"/>
      <c r="J820" s="102"/>
      <c r="K820" s="102"/>
      <c r="L820" s="102"/>
      <c r="M820" s="102"/>
      <c r="N820" s="102"/>
      <c r="O820" s="102"/>
      <c r="P820" s="102"/>
      <c r="Q820" s="102"/>
    </row>
    <row r="821" spans="2:17" ht="15.75" customHeight="1">
      <c r="B821" s="101"/>
      <c r="C821" s="101"/>
      <c r="D821" s="101"/>
      <c r="F821" s="111"/>
      <c r="G821" s="153"/>
      <c r="H821" s="102"/>
      <c r="I821" s="102"/>
      <c r="J821" s="102"/>
      <c r="K821" s="102"/>
      <c r="L821" s="102"/>
      <c r="M821" s="102"/>
      <c r="N821" s="102"/>
      <c r="O821" s="102"/>
      <c r="P821" s="102"/>
      <c r="Q821" s="102"/>
    </row>
    <row r="822" spans="2:17" ht="15.75" customHeight="1">
      <c r="B822" s="101"/>
      <c r="C822" s="101"/>
      <c r="D822" s="101"/>
      <c r="F822" s="111"/>
      <c r="G822" s="153"/>
      <c r="H822" s="102"/>
      <c r="I822" s="102"/>
      <c r="J822" s="102"/>
      <c r="K822" s="102"/>
      <c r="L822" s="102"/>
      <c r="M822" s="102"/>
      <c r="N822" s="102"/>
      <c r="O822" s="102"/>
      <c r="P822" s="102"/>
      <c r="Q822" s="102"/>
    </row>
    <row r="823" spans="2:17" ht="15.75" customHeight="1">
      <c r="B823" s="101"/>
      <c r="C823" s="101"/>
      <c r="D823" s="101"/>
      <c r="F823" s="111"/>
      <c r="G823" s="153"/>
      <c r="H823" s="102"/>
      <c r="I823" s="102"/>
      <c r="J823" s="102"/>
      <c r="K823" s="102"/>
      <c r="L823" s="102"/>
      <c r="M823" s="102"/>
      <c r="N823" s="102"/>
      <c r="O823" s="102"/>
      <c r="P823" s="102"/>
      <c r="Q823" s="102"/>
    </row>
    <row r="824" spans="2:17" ht="15.75" customHeight="1">
      <c r="B824" s="101"/>
      <c r="C824" s="101"/>
      <c r="D824" s="101"/>
      <c r="F824" s="111"/>
      <c r="G824" s="153"/>
      <c r="H824" s="102"/>
      <c r="I824" s="102"/>
      <c r="J824" s="102"/>
      <c r="K824" s="102"/>
      <c r="L824" s="102"/>
      <c r="M824" s="102"/>
      <c r="N824" s="102"/>
      <c r="O824" s="102"/>
      <c r="P824" s="102"/>
      <c r="Q824" s="102"/>
    </row>
    <row r="825" spans="2:17" ht="15.75" customHeight="1">
      <c r="B825" s="101"/>
      <c r="C825" s="101"/>
      <c r="D825" s="101"/>
      <c r="F825" s="111"/>
      <c r="G825" s="153"/>
      <c r="H825" s="102"/>
      <c r="I825" s="102"/>
      <c r="J825" s="102"/>
      <c r="K825" s="102"/>
      <c r="L825" s="102"/>
      <c r="M825" s="102"/>
      <c r="N825" s="102"/>
      <c r="O825" s="102"/>
      <c r="P825" s="102"/>
      <c r="Q825" s="102"/>
    </row>
    <row r="826" spans="2:17" ht="15.75" customHeight="1">
      <c r="B826" s="101"/>
      <c r="C826" s="101"/>
      <c r="D826" s="101"/>
      <c r="F826" s="111"/>
      <c r="G826" s="153"/>
      <c r="H826" s="102"/>
      <c r="I826" s="102"/>
      <c r="J826" s="102"/>
      <c r="K826" s="102"/>
      <c r="L826" s="102"/>
      <c r="M826" s="102"/>
      <c r="N826" s="102"/>
      <c r="O826" s="102"/>
      <c r="P826" s="102"/>
      <c r="Q826" s="102"/>
    </row>
    <row r="827" spans="2:17" ht="15.75" customHeight="1">
      <c r="B827" s="101"/>
      <c r="C827" s="101"/>
      <c r="D827" s="101"/>
      <c r="F827" s="111"/>
      <c r="G827" s="153"/>
      <c r="H827" s="102"/>
      <c r="I827" s="102"/>
      <c r="J827" s="102"/>
      <c r="K827" s="102"/>
      <c r="L827" s="102"/>
      <c r="M827" s="102"/>
      <c r="N827" s="102"/>
      <c r="O827" s="102"/>
      <c r="P827" s="102"/>
      <c r="Q827" s="102"/>
    </row>
    <row r="828" spans="2:17" ht="15.75" customHeight="1">
      <c r="B828" s="101"/>
      <c r="C828" s="101"/>
      <c r="D828" s="101"/>
      <c r="F828" s="111"/>
      <c r="G828" s="153"/>
      <c r="H828" s="102"/>
      <c r="I828" s="102"/>
      <c r="J828" s="102"/>
      <c r="K828" s="102"/>
      <c r="L828" s="102"/>
      <c r="M828" s="102"/>
      <c r="N828" s="102"/>
      <c r="O828" s="102"/>
      <c r="P828" s="102"/>
      <c r="Q828" s="102"/>
    </row>
    <row r="829" spans="2:17" ht="15.75" customHeight="1">
      <c r="B829" s="101"/>
      <c r="C829" s="101"/>
      <c r="D829" s="101"/>
      <c r="F829" s="111"/>
      <c r="G829" s="153"/>
      <c r="H829" s="102"/>
      <c r="I829" s="102"/>
      <c r="J829" s="102"/>
      <c r="K829" s="102"/>
      <c r="L829" s="102"/>
      <c r="M829" s="102"/>
      <c r="N829" s="102"/>
      <c r="O829" s="102"/>
      <c r="P829" s="102"/>
      <c r="Q829" s="102"/>
    </row>
    <row r="830" spans="2:17" ht="15.75" customHeight="1">
      <c r="B830" s="101"/>
      <c r="C830" s="101"/>
      <c r="D830" s="101"/>
      <c r="F830" s="111"/>
      <c r="G830" s="153"/>
      <c r="H830" s="102"/>
      <c r="I830" s="102"/>
      <c r="J830" s="102"/>
      <c r="K830" s="102"/>
      <c r="L830" s="102"/>
      <c r="M830" s="102"/>
      <c r="N830" s="102"/>
      <c r="O830" s="102"/>
      <c r="P830" s="102"/>
      <c r="Q830" s="102"/>
    </row>
    <row r="831" spans="2:17" ht="15.75" customHeight="1">
      <c r="B831" s="101"/>
      <c r="C831" s="101"/>
      <c r="D831" s="101"/>
      <c r="F831" s="111"/>
      <c r="G831" s="153"/>
      <c r="H831" s="102"/>
      <c r="I831" s="102"/>
      <c r="J831" s="102"/>
      <c r="K831" s="102"/>
      <c r="L831" s="102"/>
      <c r="M831" s="102"/>
      <c r="N831" s="102"/>
      <c r="O831" s="102"/>
      <c r="P831" s="102"/>
      <c r="Q831" s="102"/>
    </row>
    <row r="832" spans="2:17" ht="15.75" customHeight="1">
      <c r="B832" s="101"/>
      <c r="C832" s="101"/>
      <c r="D832" s="101"/>
      <c r="F832" s="111"/>
      <c r="G832" s="153"/>
      <c r="H832" s="102"/>
      <c r="I832" s="102"/>
      <c r="J832" s="102"/>
      <c r="K832" s="102"/>
      <c r="L832" s="102"/>
      <c r="M832" s="102"/>
      <c r="N832" s="102"/>
      <c r="O832" s="102"/>
      <c r="P832" s="102"/>
      <c r="Q832" s="102"/>
    </row>
    <row r="833" spans="2:17" ht="15.75" customHeight="1">
      <c r="B833" s="101"/>
      <c r="C833" s="101"/>
      <c r="D833" s="101"/>
      <c r="F833" s="111"/>
      <c r="G833" s="153"/>
      <c r="H833" s="102"/>
      <c r="I833" s="102"/>
      <c r="J833" s="102"/>
      <c r="K833" s="102"/>
      <c r="L833" s="102"/>
      <c r="M833" s="102"/>
      <c r="N833" s="102"/>
      <c r="O833" s="102"/>
      <c r="P833" s="102"/>
      <c r="Q833" s="102"/>
    </row>
    <row r="834" spans="2:17" ht="15.75" customHeight="1">
      <c r="B834" s="101"/>
      <c r="C834" s="101"/>
      <c r="D834" s="101"/>
      <c r="F834" s="111"/>
      <c r="G834" s="153"/>
      <c r="H834" s="102"/>
      <c r="I834" s="102"/>
      <c r="J834" s="102"/>
      <c r="K834" s="102"/>
      <c r="L834" s="102"/>
      <c r="M834" s="102"/>
      <c r="N834" s="102"/>
      <c r="O834" s="102"/>
      <c r="P834" s="102"/>
      <c r="Q834" s="102"/>
    </row>
    <row r="835" spans="2:17" ht="15.75" customHeight="1">
      <c r="B835" s="101"/>
      <c r="C835" s="101"/>
      <c r="D835" s="101"/>
      <c r="F835" s="111"/>
      <c r="G835" s="153"/>
      <c r="H835" s="102"/>
      <c r="I835" s="102"/>
      <c r="J835" s="102"/>
      <c r="K835" s="102"/>
      <c r="L835" s="102"/>
      <c r="M835" s="102"/>
      <c r="N835" s="102"/>
      <c r="O835" s="102"/>
      <c r="P835" s="102"/>
      <c r="Q835" s="102"/>
    </row>
    <row r="836" spans="2:17" ht="15.75" customHeight="1">
      <c r="B836" s="101"/>
      <c r="C836" s="101"/>
      <c r="D836" s="101"/>
      <c r="F836" s="111"/>
      <c r="G836" s="153"/>
      <c r="H836" s="102"/>
      <c r="I836" s="102"/>
      <c r="J836" s="102"/>
      <c r="K836" s="102"/>
      <c r="L836" s="102"/>
      <c r="M836" s="102"/>
      <c r="N836" s="102"/>
      <c r="O836" s="102"/>
      <c r="P836" s="102"/>
      <c r="Q836" s="102"/>
    </row>
    <row r="837" spans="2:17" ht="15.75" customHeight="1">
      <c r="B837" s="101"/>
      <c r="C837" s="101"/>
      <c r="D837" s="101"/>
      <c r="F837" s="111"/>
      <c r="G837" s="153"/>
      <c r="H837" s="102"/>
      <c r="I837" s="102"/>
      <c r="J837" s="102"/>
      <c r="K837" s="102"/>
      <c r="L837" s="102"/>
      <c r="M837" s="102"/>
      <c r="N837" s="102"/>
      <c r="O837" s="102"/>
      <c r="P837" s="102"/>
      <c r="Q837" s="102"/>
    </row>
    <row r="838" spans="2:17" ht="15.75" customHeight="1">
      <c r="B838" s="101"/>
      <c r="C838" s="101"/>
      <c r="D838" s="101"/>
      <c r="F838" s="111"/>
      <c r="G838" s="153"/>
      <c r="H838" s="102"/>
      <c r="I838" s="102"/>
      <c r="J838" s="102"/>
      <c r="K838" s="102"/>
      <c r="L838" s="102"/>
      <c r="M838" s="102"/>
      <c r="N838" s="102"/>
      <c r="O838" s="102"/>
      <c r="P838" s="102"/>
      <c r="Q838" s="102"/>
    </row>
    <row r="839" spans="2:17" ht="15.75" customHeight="1">
      <c r="B839" s="101"/>
      <c r="C839" s="101"/>
      <c r="D839" s="101"/>
      <c r="F839" s="111"/>
      <c r="G839" s="153"/>
      <c r="H839" s="102"/>
      <c r="I839" s="102"/>
      <c r="J839" s="102"/>
      <c r="K839" s="102"/>
      <c r="L839" s="102"/>
      <c r="M839" s="102"/>
      <c r="N839" s="102"/>
      <c r="O839" s="102"/>
      <c r="P839" s="102"/>
      <c r="Q839" s="102"/>
    </row>
    <row r="840" spans="2:17" ht="15.75" customHeight="1">
      <c r="B840" s="101"/>
      <c r="C840" s="101"/>
      <c r="D840" s="101"/>
      <c r="F840" s="111"/>
      <c r="G840" s="153"/>
      <c r="H840" s="102"/>
      <c r="I840" s="102"/>
      <c r="J840" s="102"/>
      <c r="K840" s="102"/>
      <c r="L840" s="102"/>
      <c r="M840" s="102"/>
      <c r="N840" s="102"/>
      <c r="O840" s="102"/>
      <c r="P840" s="102"/>
      <c r="Q840" s="102"/>
    </row>
    <row r="841" spans="2:17" ht="15.75" customHeight="1">
      <c r="B841" s="101"/>
      <c r="C841" s="101"/>
      <c r="D841" s="101"/>
      <c r="F841" s="111"/>
      <c r="G841" s="153"/>
      <c r="H841" s="102"/>
      <c r="I841" s="102"/>
      <c r="J841" s="102"/>
      <c r="K841" s="102"/>
      <c r="L841" s="102"/>
      <c r="M841" s="102"/>
      <c r="N841" s="102"/>
      <c r="O841" s="102"/>
      <c r="P841" s="102"/>
      <c r="Q841" s="102"/>
    </row>
    <row r="842" spans="2:17" ht="15.75" customHeight="1">
      <c r="B842" s="101"/>
      <c r="C842" s="101"/>
      <c r="D842" s="101"/>
      <c r="F842" s="111"/>
      <c r="G842" s="153"/>
      <c r="H842" s="102"/>
      <c r="I842" s="102"/>
      <c r="J842" s="102"/>
      <c r="K842" s="102"/>
      <c r="L842" s="102"/>
      <c r="M842" s="102"/>
      <c r="N842" s="102"/>
      <c r="O842" s="102"/>
      <c r="P842" s="102"/>
      <c r="Q842" s="102"/>
    </row>
    <row r="843" spans="2:17" ht="15.75" customHeight="1">
      <c r="B843" s="101"/>
      <c r="C843" s="101"/>
      <c r="D843" s="101"/>
      <c r="F843" s="111"/>
      <c r="G843" s="153"/>
      <c r="H843" s="102"/>
      <c r="I843" s="102"/>
      <c r="J843" s="102"/>
      <c r="K843" s="102"/>
      <c r="L843" s="102"/>
      <c r="M843" s="102"/>
      <c r="N843" s="102"/>
      <c r="O843" s="102"/>
      <c r="P843" s="102"/>
      <c r="Q843" s="102"/>
    </row>
    <row r="844" spans="2:17" ht="15.75" customHeight="1">
      <c r="B844" s="101"/>
      <c r="C844" s="101"/>
      <c r="D844" s="101"/>
      <c r="F844" s="111"/>
      <c r="G844" s="153"/>
      <c r="H844" s="102"/>
      <c r="I844" s="102"/>
      <c r="J844" s="102"/>
      <c r="K844" s="102"/>
      <c r="L844" s="102"/>
      <c r="M844" s="102"/>
      <c r="N844" s="102"/>
      <c r="O844" s="102"/>
      <c r="P844" s="102"/>
      <c r="Q844" s="102"/>
    </row>
    <row r="845" spans="2:17" ht="15.75" customHeight="1">
      <c r="B845" s="101"/>
      <c r="C845" s="101"/>
      <c r="D845" s="101"/>
      <c r="F845" s="111"/>
      <c r="G845" s="153"/>
      <c r="H845" s="102"/>
      <c r="I845" s="102"/>
      <c r="J845" s="102"/>
      <c r="K845" s="102"/>
      <c r="L845" s="102"/>
      <c r="M845" s="102"/>
      <c r="N845" s="102"/>
      <c r="O845" s="102"/>
      <c r="P845" s="102"/>
      <c r="Q845" s="102"/>
    </row>
    <row r="846" spans="2:17" ht="15.75" customHeight="1">
      <c r="B846" s="101"/>
      <c r="C846" s="101"/>
      <c r="D846" s="101"/>
      <c r="F846" s="111"/>
      <c r="G846" s="153"/>
      <c r="H846" s="102"/>
      <c r="I846" s="102"/>
      <c r="J846" s="102"/>
      <c r="K846" s="102"/>
      <c r="L846" s="102"/>
      <c r="M846" s="102"/>
      <c r="N846" s="102"/>
      <c r="O846" s="102"/>
      <c r="P846" s="102"/>
      <c r="Q846" s="102"/>
    </row>
    <row r="847" spans="2:17" ht="15.75" customHeight="1">
      <c r="B847" s="101"/>
      <c r="C847" s="101"/>
      <c r="D847" s="101"/>
      <c r="F847" s="111"/>
      <c r="G847" s="153"/>
      <c r="H847" s="102"/>
      <c r="I847" s="102"/>
      <c r="J847" s="102"/>
      <c r="K847" s="102"/>
      <c r="L847" s="102"/>
      <c r="M847" s="102"/>
      <c r="N847" s="102"/>
      <c r="O847" s="102"/>
      <c r="P847" s="102"/>
      <c r="Q847" s="102"/>
    </row>
    <row r="848" spans="2:17" ht="15.75" customHeight="1">
      <c r="B848" s="101"/>
      <c r="C848" s="101"/>
      <c r="D848" s="101"/>
      <c r="F848" s="111"/>
      <c r="G848" s="153"/>
      <c r="H848" s="102"/>
      <c r="I848" s="102"/>
      <c r="J848" s="102"/>
      <c r="K848" s="102"/>
      <c r="L848" s="102"/>
      <c r="M848" s="102"/>
      <c r="N848" s="102"/>
      <c r="O848" s="102"/>
      <c r="P848" s="102"/>
      <c r="Q848" s="102"/>
    </row>
    <row r="849" spans="2:17" ht="15.75" customHeight="1">
      <c r="B849" s="101"/>
      <c r="C849" s="101"/>
      <c r="D849" s="101"/>
      <c r="F849" s="111"/>
      <c r="G849" s="153"/>
      <c r="H849" s="102"/>
      <c r="I849" s="102"/>
      <c r="J849" s="102"/>
      <c r="K849" s="102"/>
      <c r="L849" s="102"/>
      <c r="M849" s="102"/>
      <c r="N849" s="102"/>
      <c r="O849" s="102"/>
      <c r="P849" s="102"/>
      <c r="Q849" s="102"/>
    </row>
    <row r="850" spans="2:17" ht="15.75" customHeight="1">
      <c r="B850" s="101"/>
      <c r="C850" s="101"/>
      <c r="D850" s="101"/>
      <c r="F850" s="111"/>
      <c r="G850" s="153"/>
      <c r="H850" s="102"/>
      <c r="I850" s="102"/>
      <c r="J850" s="102"/>
      <c r="K850" s="102"/>
      <c r="L850" s="102"/>
      <c r="M850" s="102"/>
      <c r="N850" s="102"/>
      <c r="O850" s="102"/>
      <c r="P850" s="102"/>
      <c r="Q850" s="102"/>
    </row>
    <row r="851" spans="2:17" ht="15.75" customHeight="1">
      <c r="B851" s="101"/>
      <c r="C851" s="101"/>
      <c r="D851" s="101"/>
      <c r="F851" s="111"/>
      <c r="G851" s="153"/>
      <c r="H851" s="102"/>
      <c r="I851" s="102"/>
      <c r="J851" s="102"/>
      <c r="K851" s="102"/>
      <c r="L851" s="102"/>
      <c r="M851" s="102"/>
      <c r="N851" s="102"/>
      <c r="O851" s="102"/>
      <c r="P851" s="102"/>
      <c r="Q851" s="102"/>
    </row>
    <row r="852" spans="2:17" ht="15.75" customHeight="1">
      <c r="B852" s="101"/>
      <c r="C852" s="101"/>
      <c r="D852" s="101"/>
      <c r="F852" s="111"/>
      <c r="G852" s="153"/>
      <c r="H852" s="102"/>
      <c r="I852" s="102"/>
      <c r="J852" s="102"/>
      <c r="K852" s="102"/>
      <c r="L852" s="102"/>
      <c r="M852" s="102"/>
      <c r="N852" s="102"/>
      <c r="O852" s="102"/>
      <c r="P852" s="102"/>
      <c r="Q852" s="102"/>
    </row>
    <row r="853" spans="2:17" ht="15.75" customHeight="1">
      <c r="B853" s="101"/>
      <c r="C853" s="101"/>
      <c r="D853" s="101"/>
      <c r="F853" s="111"/>
      <c r="G853" s="153"/>
      <c r="H853" s="102"/>
      <c r="I853" s="102"/>
      <c r="J853" s="102"/>
      <c r="K853" s="102"/>
      <c r="L853" s="102"/>
      <c r="M853" s="102"/>
      <c r="N853" s="102"/>
      <c r="O853" s="102"/>
      <c r="P853" s="102"/>
      <c r="Q853" s="102"/>
    </row>
    <row r="854" spans="2:17" ht="15.75" customHeight="1">
      <c r="B854" s="101"/>
      <c r="C854" s="101"/>
      <c r="D854" s="101"/>
      <c r="F854" s="111"/>
      <c r="G854" s="153"/>
      <c r="H854" s="102"/>
      <c r="I854" s="102"/>
      <c r="J854" s="102"/>
      <c r="K854" s="102"/>
      <c r="L854" s="102"/>
      <c r="M854" s="102"/>
      <c r="N854" s="102"/>
      <c r="O854" s="102"/>
      <c r="P854" s="102"/>
      <c r="Q854" s="102"/>
    </row>
    <row r="855" spans="2:17" ht="15.75" customHeight="1">
      <c r="B855" s="101"/>
      <c r="C855" s="101"/>
      <c r="D855" s="101"/>
      <c r="F855" s="111"/>
      <c r="G855" s="153"/>
      <c r="H855" s="102"/>
      <c r="I855" s="102"/>
      <c r="J855" s="102"/>
      <c r="K855" s="102"/>
      <c r="L855" s="102"/>
      <c r="M855" s="102"/>
      <c r="N855" s="102"/>
      <c r="O855" s="102"/>
      <c r="P855" s="102"/>
      <c r="Q855" s="102"/>
    </row>
    <row r="856" spans="2:17" ht="15.75" customHeight="1">
      <c r="B856" s="101"/>
      <c r="C856" s="101"/>
      <c r="D856" s="101"/>
      <c r="F856" s="111"/>
      <c r="G856" s="153"/>
      <c r="H856" s="102"/>
      <c r="I856" s="102"/>
      <c r="J856" s="102"/>
      <c r="K856" s="102"/>
      <c r="L856" s="102"/>
      <c r="M856" s="102"/>
      <c r="N856" s="102"/>
      <c r="O856" s="102"/>
      <c r="P856" s="102"/>
      <c r="Q856" s="102"/>
    </row>
    <row r="857" spans="2:17" ht="15.75" customHeight="1">
      <c r="B857" s="101"/>
      <c r="C857" s="101"/>
      <c r="D857" s="101"/>
      <c r="F857" s="111"/>
      <c r="G857" s="153"/>
      <c r="H857" s="102"/>
      <c r="I857" s="102"/>
      <c r="J857" s="102"/>
      <c r="K857" s="102"/>
      <c r="L857" s="102"/>
      <c r="M857" s="102"/>
      <c r="N857" s="102"/>
      <c r="O857" s="102"/>
      <c r="P857" s="102"/>
      <c r="Q857" s="102"/>
    </row>
    <row r="858" spans="2:17" ht="15.75" customHeight="1">
      <c r="B858" s="101"/>
      <c r="C858" s="101"/>
      <c r="D858" s="101"/>
      <c r="F858" s="111"/>
      <c r="G858" s="153"/>
      <c r="H858" s="102"/>
      <c r="I858" s="102"/>
      <c r="J858" s="102"/>
      <c r="K858" s="102"/>
      <c r="L858" s="102"/>
      <c r="M858" s="102"/>
      <c r="N858" s="102"/>
      <c r="O858" s="102"/>
      <c r="P858" s="102"/>
      <c r="Q858" s="102"/>
    </row>
    <row r="859" spans="2:17" ht="15.75" customHeight="1">
      <c r="B859" s="101"/>
      <c r="C859" s="101"/>
      <c r="D859" s="101"/>
      <c r="F859" s="111"/>
      <c r="G859" s="153"/>
      <c r="H859" s="102"/>
      <c r="I859" s="102"/>
      <c r="J859" s="102"/>
      <c r="K859" s="102"/>
      <c r="L859" s="102"/>
      <c r="M859" s="102"/>
      <c r="N859" s="102"/>
      <c r="O859" s="102"/>
      <c r="P859" s="102"/>
      <c r="Q859" s="102"/>
    </row>
    <row r="860" spans="2:17" ht="15.75" customHeight="1">
      <c r="B860" s="101"/>
      <c r="C860" s="101"/>
      <c r="D860" s="101"/>
      <c r="F860" s="111"/>
      <c r="G860" s="153"/>
      <c r="H860" s="102"/>
      <c r="I860" s="102"/>
      <c r="J860" s="102"/>
      <c r="K860" s="102"/>
      <c r="L860" s="102"/>
      <c r="M860" s="102"/>
      <c r="N860" s="102"/>
      <c r="O860" s="102"/>
      <c r="P860" s="102"/>
      <c r="Q860" s="102"/>
    </row>
    <row r="861" spans="2:17" ht="15.75" customHeight="1">
      <c r="B861" s="101"/>
      <c r="C861" s="101"/>
      <c r="D861" s="101"/>
      <c r="F861" s="111"/>
      <c r="G861" s="153"/>
      <c r="H861" s="102"/>
      <c r="I861" s="102"/>
      <c r="J861" s="102"/>
      <c r="K861" s="102"/>
      <c r="L861" s="102"/>
      <c r="M861" s="102"/>
      <c r="N861" s="102"/>
      <c r="O861" s="102"/>
      <c r="P861" s="102"/>
      <c r="Q861" s="102"/>
    </row>
    <row r="862" spans="2:17" ht="15.75" customHeight="1">
      <c r="B862" s="101"/>
      <c r="C862" s="101"/>
      <c r="D862" s="101"/>
      <c r="F862" s="111"/>
      <c r="G862" s="153"/>
      <c r="H862" s="102"/>
      <c r="I862" s="102"/>
      <c r="J862" s="102"/>
      <c r="K862" s="102"/>
      <c r="L862" s="102"/>
      <c r="M862" s="102"/>
      <c r="N862" s="102"/>
      <c r="O862" s="102"/>
      <c r="P862" s="102"/>
      <c r="Q862" s="102"/>
    </row>
    <row r="863" spans="2:17" ht="15.75" customHeight="1">
      <c r="B863" s="101"/>
      <c r="C863" s="101"/>
      <c r="D863" s="101"/>
      <c r="F863" s="111"/>
      <c r="G863" s="153"/>
      <c r="H863" s="102"/>
      <c r="I863" s="102"/>
      <c r="J863" s="102"/>
      <c r="K863" s="102"/>
      <c r="L863" s="102"/>
      <c r="M863" s="102"/>
      <c r="N863" s="102"/>
      <c r="O863" s="102"/>
      <c r="P863" s="102"/>
      <c r="Q863" s="102"/>
    </row>
    <row r="864" spans="2:17" ht="15.75" customHeight="1">
      <c r="B864" s="101"/>
      <c r="C864" s="101"/>
      <c r="D864" s="101"/>
      <c r="F864" s="111"/>
      <c r="G864" s="153"/>
      <c r="H864" s="102"/>
      <c r="I864" s="102"/>
      <c r="J864" s="102"/>
      <c r="K864" s="102"/>
      <c r="L864" s="102"/>
      <c r="M864" s="102"/>
      <c r="N864" s="102"/>
      <c r="O864" s="102"/>
      <c r="P864" s="102"/>
      <c r="Q864" s="102"/>
    </row>
    <row r="865" spans="2:17" ht="15.75" customHeight="1">
      <c r="B865" s="101"/>
      <c r="C865" s="101"/>
      <c r="D865" s="101"/>
      <c r="F865" s="111"/>
      <c r="G865" s="153"/>
      <c r="H865" s="102"/>
      <c r="I865" s="102"/>
      <c r="J865" s="102"/>
      <c r="K865" s="102"/>
      <c r="L865" s="102"/>
      <c r="M865" s="102"/>
      <c r="N865" s="102"/>
      <c r="O865" s="102"/>
      <c r="P865" s="102"/>
      <c r="Q865" s="102"/>
    </row>
    <row r="866" spans="2:17" ht="15.75" customHeight="1">
      <c r="B866" s="101"/>
      <c r="C866" s="101"/>
      <c r="D866" s="101"/>
      <c r="F866" s="111"/>
      <c r="G866" s="153"/>
      <c r="H866" s="102"/>
      <c r="I866" s="102"/>
      <c r="J866" s="102"/>
      <c r="K866" s="102"/>
      <c r="L866" s="102"/>
      <c r="M866" s="102"/>
      <c r="N866" s="102"/>
      <c r="O866" s="102"/>
      <c r="P866" s="102"/>
      <c r="Q866" s="102"/>
    </row>
    <row r="867" spans="2:17" ht="15.75" customHeight="1">
      <c r="B867" s="101"/>
      <c r="C867" s="101"/>
      <c r="D867" s="101"/>
      <c r="F867" s="111"/>
      <c r="G867" s="153"/>
      <c r="H867" s="102"/>
      <c r="I867" s="102"/>
      <c r="J867" s="102"/>
      <c r="K867" s="102"/>
      <c r="L867" s="102"/>
      <c r="M867" s="102"/>
      <c r="N867" s="102"/>
      <c r="O867" s="102"/>
      <c r="P867" s="102"/>
      <c r="Q867" s="102"/>
    </row>
    <row r="868" spans="2:17" ht="15.75" customHeight="1">
      <c r="B868" s="101"/>
      <c r="C868" s="101"/>
      <c r="D868" s="101"/>
      <c r="F868" s="111"/>
      <c r="G868" s="153"/>
      <c r="H868" s="102"/>
      <c r="I868" s="102"/>
      <c r="J868" s="102"/>
      <c r="K868" s="102"/>
      <c r="L868" s="102"/>
      <c r="M868" s="102"/>
      <c r="N868" s="102"/>
      <c r="O868" s="102"/>
      <c r="P868" s="102"/>
      <c r="Q868" s="102"/>
    </row>
    <row r="869" spans="2:17" ht="15.75" customHeight="1">
      <c r="B869" s="101"/>
      <c r="C869" s="101"/>
      <c r="D869" s="101"/>
      <c r="F869" s="111"/>
      <c r="G869" s="153"/>
      <c r="H869" s="102"/>
      <c r="I869" s="102"/>
      <c r="J869" s="102"/>
      <c r="K869" s="102"/>
      <c r="L869" s="102"/>
      <c r="M869" s="102"/>
      <c r="N869" s="102"/>
      <c r="O869" s="102"/>
      <c r="P869" s="102"/>
      <c r="Q869" s="102"/>
    </row>
    <row r="870" spans="2:17" ht="15.75" customHeight="1">
      <c r="B870" s="101"/>
      <c r="C870" s="101"/>
      <c r="D870" s="101"/>
      <c r="F870" s="111"/>
      <c r="G870" s="153"/>
      <c r="H870" s="102"/>
      <c r="I870" s="102"/>
      <c r="J870" s="102"/>
      <c r="K870" s="102"/>
      <c r="L870" s="102"/>
      <c r="M870" s="102"/>
      <c r="N870" s="102"/>
      <c r="O870" s="102"/>
      <c r="P870" s="102"/>
      <c r="Q870" s="102"/>
    </row>
    <row r="871" spans="2:17" ht="15.75" customHeight="1">
      <c r="B871" s="101"/>
      <c r="C871" s="101"/>
      <c r="D871" s="101"/>
      <c r="F871" s="111"/>
      <c r="G871" s="153"/>
      <c r="H871" s="102"/>
      <c r="I871" s="102"/>
      <c r="J871" s="102"/>
      <c r="K871" s="102"/>
      <c r="L871" s="102"/>
      <c r="M871" s="102"/>
      <c r="N871" s="102"/>
      <c r="O871" s="102"/>
      <c r="P871" s="102"/>
      <c r="Q871" s="102"/>
    </row>
    <row r="872" spans="2:17" ht="15.75" customHeight="1">
      <c r="B872" s="101"/>
      <c r="C872" s="101"/>
      <c r="D872" s="101"/>
      <c r="F872" s="111"/>
      <c r="G872" s="153"/>
      <c r="H872" s="102"/>
      <c r="I872" s="102"/>
      <c r="J872" s="102"/>
      <c r="K872" s="102"/>
      <c r="L872" s="102"/>
      <c r="M872" s="102"/>
      <c r="N872" s="102"/>
      <c r="O872" s="102"/>
      <c r="P872" s="102"/>
      <c r="Q872" s="102"/>
    </row>
    <row r="873" spans="2:17" ht="15.75" customHeight="1">
      <c r="B873" s="101"/>
      <c r="C873" s="101"/>
      <c r="D873" s="101"/>
      <c r="F873" s="111"/>
      <c r="G873" s="153"/>
      <c r="H873" s="102"/>
      <c r="I873" s="102"/>
      <c r="J873" s="102"/>
      <c r="K873" s="102"/>
      <c r="L873" s="102"/>
      <c r="M873" s="102"/>
      <c r="N873" s="102"/>
      <c r="O873" s="102"/>
      <c r="P873" s="102"/>
      <c r="Q873" s="102"/>
    </row>
    <row r="874" spans="2:17" ht="15.75" customHeight="1">
      <c r="B874" s="101"/>
      <c r="C874" s="101"/>
      <c r="D874" s="101"/>
      <c r="F874" s="111"/>
      <c r="G874" s="153"/>
      <c r="H874" s="102"/>
      <c r="I874" s="102"/>
      <c r="J874" s="102"/>
      <c r="K874" s="102"/>
      <c r="L874" s="102"/>
      <c r="M874" s="102"/>
      <c r="N874" s="102"/>
      <c r="O874" s="102"/>
      <c r="P874" s="102"/>
      <c r="Q874" s="102"/>
    </row>
    <row r="875" spans="2:17" ht="15.75" customHeight="1">
      <c r="B875" s="101"/>
      <c r="C875" s="101"/>
      <c r="D875" s="101"/>
      <c r="F875" s="111"/>
      <c r="G875" s="153"/>
      <c r="H875" s="102"/>
      <c r="I875" s="102"/>
      <c r="J875" s="102"/>
      <c r="K875" s="102"/>
      <c r="L875" s="102"/>
      <c r="M875" s="102"/>
      <c r="N875" s="102"/>
      <c r="O875" s="102"/>
      <c r="P875" s="102"/>
      <c r="Q875" s="102"/>
    </row>
    <row r="876" spans="2:17" ht="15.75" customHeight="1">
      <c r="B876" s="101"/>
      <c r="C876" s="101"/>
      <c r="D876" s="101"/>
      <c r="F876" s="111"/>
      <c r="G876" s="153"/>
      <c r="H876" s="102"/>
      <c r="I876" s="102"/>
      <c r="J876" s="102"/>
      <c r="K876" s="102"/>
      <c r="L876" s="102"/>
      <c r="M876" s="102"/>
      <c r="N876" s="102"/>
      <c r="O876" s="102"/>
      <c r="P876" s="102"/>
      <c r="Q876" s="102"/>
    </row>
    <row r="877" spans="2:17" ht="15.75" customHeight="1">
      <c r="B877" s="101"/>
      <c r="C877" s="101"/>
      <c r="D877" s="101"/>
      <c r="F877" s="111"/>
      <c r="G877" s="153"/>
      <c r="H877" s="102"/>
      <c r="I877" s="102"/>
      <c r="J877" s="102"/>
      <c r="K877" s="102"/>
      <c r="L877" s="102"/>
      <c r="M877" s="102"/>
      <c r="N877" s="102"/>
      <c r="O877" s="102"/>
      <c r="P877" s="102"/>
      <c r="Q877" s="102"/>
    </row>
    <row r="878" spans="2:17" ht="15.75" customHeight="1">
      <c r="B878" s="101"/>
      <c r="C878" s="101"/>
      <c r="D878" s="101"/>
      <c r="F878" s="111"/>
      <c r="G878" s="153"/>
      <c r="H878" s="102"/>
      <c r="I878" s="102"/>
      <c r="J878" s="102"/>
      <c r="K878" s="102"/>
      <c r="L878" s="102"/>
      <c r="M878" s="102"/>
      <c r="N878" s="102"/>
      <c r="O878" s="102"/>
      <c r="P878" s="102"/>
      <c r="Q878" s="102"/>
    </row>
    <row r="879" spans="2:17" ht="15.75" customHeight="1">
      <c r="B879" s="101"/>
      <c r="C879" s="101"/>
      <c r="D879" s="101"/>
      <c r="F879" s="111"/>
      <c r="G879" s="153"/>
      <c r="H879" s="102"/>
      <c r="I879" s="102"/>
      <c r="J879" s="102"/>
      <c r="K879" s="102"/>
      <c r="L879" s="102"/>
      <c r="M879" s="102"/>
      <c r="N879" s="102"/>
      <c r="O879" s="102"/>
      <c r="P879" s="102"/>
      <c r="Q879" s="102"/>
    </row>
    <row r="880" spans="2:17" ht="15.75" customHeight="1">
      <c r="B880" s="101"/>
      <c r="C880" s="101"/>
      <c r="D880" s="101"/>
      <c r="F880" s="111"/>
      <c r="G880" s="153"/>
      <c r="H880" s="102"/>
      <c r="I880" s="102"/>
      <c r="J880" s="102"/>
      <c r="K880" s="102"/>
      <c r="L880" s="102"/>
      <c r="M880" s="102"/>
      <c r="N880" s="102"/>
      <c r="O880" s="102"/>
      <c r="P880" s="102"/>
      <c r="Q880" s="102"/>
    </row>
    <row r="881" spans="2:17" ht="15.75" customHeight="1">
      <c r="B881" s="101"/>
      <c r="C881" s="101"/>
      <c r="D881" s="101"/>
      <c r="F881" s="111"/>
      <c r="G881" s="153"/>
      <c r="H881" s="102"/>
      <c r="I881" s="102"/>
      <c r="J881" s="102"/>
      <c r="K881" s="102"/>
      <c r="L881" s="102"/>
      <c r="M881" s="102"/>
      <c r="N881" s="102"/>
      <c r="O881" s="102"/>
      <c r="P881" s="102"/>
      <c r="Q881" s="102"/>
    </row>
    <row r="882" spans="2:17" ht="15.75" customHeight="1">
      <c r="B882" s="101"/>
      <c r="C882" s="101"/>
      <c r="D882" s="101"/>
      <c r="F882" s="111"/>
      <c r="G882" s="153"/>
      <c r="H882" s="102"/>
      <c r="I882" s="102"/>
      <c r="J882" s="102"/>
      <c r="K882" s="102"/>
      <c r="L882" s="102"/>
      <c r="M882" s="102"/>
      <c r="N882" s="102"/>
      <c r="O882" s="102"/>
      <c r="P882" s="102"/>
      <c r="Q882" s="102"/>
    </row>
    <row r="883" spans="2:17" ht="15.75" customHeight="1">
      <c r="B883" s="101"/>
      <c r="C883" s="101"/>
      <c r="D883" s="101"/>
      <c r="F883" s="111"/>
      <c r="G883" s="153"/>
      <c r="H883" s="102"/>
      <c r="I883" s="102"/>
      <c r="J883" s="102"/>
      <c r="K883" s="102"/>
      <c r="L883" s="102"/>
      <c r="M883" s="102"/>
      <c r="N883" s="102"/>
      <c r="O883" s="102"/>
      <c r="P883" s="102"/>
      <c r="Q883" s="102"/>
    </row>
    <row r="884" spans="2:17" ht="15.75" customHeight="1">
      <c r="B884" s="101"/>
      <c r="C884" s="101"/>
      <c r="D884" s="101"/>
      <c r="F884" s="111"/>
      <c r="G884" s="153"/>
      <c r="H884" s="102"/>
      <c r="I884" s="102"/>
      <c r="J884" s="102"/>
      <c r="K884" s="102"/>
      <c r="L884" s="102"/>
      <c r="M884" s="102"/>
      <c r="N884" s="102"/>
      <c r="O884" s="102"/>
      <c r="P884" s="102"/>
      <c r="Q884" s="102"/>
    </row>
    <row r="885" spans="2:17" ht="15.75" customHeight="1">
      <c r="B885" s="101"/>
      <c r="C885" s="101"/>
      <c r="D885" s="101"/>
      <c r="F885" s="111"/>
      <c r="G885" s="153"/>
      <c r="H885" s="102"/>
      <c r="I885" s="102"/>
      <c r="J885" s="102"/>
      <c r="K885" s="102"/>
      <c r="L885" s="102"/>
      <c r="M885" s="102"/>
      <c r="N885" s="102"/>
      <c r="O885" s="102"/>
      <c r="P885" s="102"/>
      <c r="Q885" s="102"/>
    </row>
    <row r="886" spans="2:17" ht="15.75" customHeight="1">
      <c r="B886" s="101"/>
      <c r="C886" s="101"/>
      <c r="D886" s="101"/>
      <c r="F886" s="111"/>
      <c r="G886" s="153"/>
      <c r="H886" s="102"/>
      <c r="I886" s="102"/>
      <c r="J886" s="102"/>
      <c r="K886" s="102"/>
      <c r="L886" s="102"/>
      <c r="M886" s="102"/>
      <c r="N886" s="102"/>
      <c r="O886" s="102"/>
      <c r="P886" s="102"/>
      <c r="Q886" s="102"/>
    </row>
    <row r="887" spans="2:17" ht="15.75" customHeight="1">
      <c r="B887" s="101"/>
      <c r="C887" s="101"/>
      <c r="D887" s="101"/>
      <c r="F887" s="111"/>
      <c r="G887" s="153"/>
      <c r="H887" s="102"/>
      <c r="I887" s="102"/>
      <c r="J887" s="102"/>
      <c r="K887" s="102"/>
      <c r="L887" s="102"/>
      <c r="M887" s="102"/>
      <c r="N887" s="102"/>
      <c r="O887" s="102"/>
      <c r="P887" s="102"/>
      <c r="Q887" s="102"/>
    </row>
    <row r="888" spans="2:17" ht="15.75" customHeight="1">
      <c r="B888" s="101"/>
      <c r="C888" s="101"/>
      <c r="D888" s="101"/>
      <c r="F888" s="111"/>
      <c r="G888" s="153"/>
      <c r="H888" s="102"/>
      <c r="I888" s="102"/>
      <c r="J888" s="102"/>
      <c r="K888" s="102"/>
      <c r="L888" s="102"/>
      <c r="M888" s="102"/>
      <c r="N888" s="102"/>
      <c r="O888" s="102"/>
      <c r="P888" s="102"/>
      <c r="Q888" s="102"/>
    </row>
    <row r="889" spans="2:17" ht="15.75" customHeight="1">
      <c r="B889" s="101"/>
      <c r="C889" s="101"/>
      <c r="D889" s="101"/>
      <c r="F889" s="111"/>
      <c r="G889" s="153"/>
      <c r="H889" s="102"/>
      <c r="I889" s="102"/>
      <c r="J889" s="102"/>
      <c r="K889" s="102"/>
      <c r="L889" s="102"/>
      <c r="M889" s="102"/>
      <c r="N889" s="102"/>
      <c r="O889" s="102"/>
      <c r="P889" s="102"/>
      <c r="Q889" s="102"/>
    </row>
    <row r="890" spans="2:17" ht="15.75" customHeight="1">
      <c r="B890" s="101"/>
      <c r="C890" s="101"/>
      <c r="D890" s="101"/>
      <c r="F890" s="111"/>
      <c r="G890" s="153"/>
      <c r="H890" s="102"/>
      <c r="I890" s="102"/>
      <c r="J890" s="102"/>
      <c r="K890" s="102"/>
      <c r="L890" s="102"/>
      <c r="M890" s="102"/>
      <c r="N890" s="102"/>
      <c r="O890" s="102"/>
      <c r="P890" s="102"/>
      <c r="Q890" s="102"/>
    </row>
    <row r="891" spans="2:17" ht="15.75" customHeight="1">
      <c r="B891" s="101"/>
      <c r="C891" s="101"/>
      <c r="D891" s="101"/>
      <c r="F891" s="111"/>
      <c r="G891" s="153"/>
      <c r="H891" s="102"/>
      <c r="I891" s="102"/>
      <c r="J891" s="102"/>
      <c r="K891" s="102"/>
      <c r="L891" s="102"/>
      <c r="M891" s="102"/>
      <c r="N891" s="102"/>
      <c r="O891" s="102"/>
      <c r="P891" s="102"/>
      <c r="Q891" s="102"/>
    </row>
    <row r="892" spans="2:17" ht="15.75" customHeight="1">
      <c r="B892" s="101"/>
      <c r="C892" s="101"/>
      <c r="D892" s="101"/>
      <c r="F892" s="111"/>
      <c r="G892" s="153"/>
      <c r="H892" s="102"/>
      <c r="I892" s="102"/>
      <c r="J892" s="102"/>
      <c r="K892" s="102"/>
      <c r="L892" s="102"/>
      <c r="M892" s="102"/>
      <c r="N892" s="102"/>
      <c r="O892" s="102"/>
      <c r="P892" s="102"/>
      <c r="Q892" s="102"/>
    </row>
    <row r="893" spans="2:17" ht="15.75" customHeight="1">
      <c r="B893" s="101"/>
      <c r="C893" s="101"/>
      <c r="D893" s="101"/>
      <c r="F893" s="111"/>
      <c r="G893" s="153"/>
      <c r="H893" s="102"/>
      <c r="I893" s="102"/>
      <c r="J893" s="102"/>
      <c r="K893" s="102"/>
      <c r="L893" s="102"/>
      <c r="M893" s="102"/>
      <c r="N893" s="102"/>
      <c r="O893" s="102"/>
      <c r="P893" s="102"/>
      <c r="Q893" s="102"/>
    </row>
    <row r="894" spans="2:17" ht="15.75" customHeight="1">
      <c r="B894" s="101"/>
      <c r="C894" s="101"/>
      <c r="D894" s="101"/>
      <c r="F894" s="111"/>
      <c r="G894" s="153"/>
      <c r="H894" s="102"/>
      <c r="I894" s="102"/>
      <c r="J894" s="102"/>
      <c r="K894" s="102"/>
      <c r="L894" s="102"/>
      <c r="M894" s="102"/>
      <c r="N894" s="102"/>
      <c r="O894" s="102"/>
      <c r="P894" s="102"/>
      <c r="Q894" s="102"/>
    </row>
    <row r="895" spans="2:17" ht="15.75" customHeight="1">
      <c r="B895" s="101"/>
      <c r="C895" s="101"/>
      <c r="D895" s="101"/>
      <c r="F895" s="111"/>
      <c r="G895" s="153"/>
      <c r="H895" s="102"/>
      <c r="I895" s="102"/>
      <c r="J895" s="102"/>
      <c r="K895" s="102"/>
      <c r="L895" s="102"/>
      <c r="M895" s="102"/>
      <c r="N895" s="102"/>
      <c r="O895" s="102"/>
      <c r="P895" s="102"/>
      <c r="Q895" s="102"/>
    </row>
    <row r="896" spans="2:17" ht="15.75" customHeight="1">
      <c r="B896" s="101"/>
      <c r="C896" s="101"/>
      <c r="D896" s="101"/>
      <c r="F896" s="111"/>
      <c r="G896" s="153"/>
      <c r="H896" s="102"/>
      <c r="I896" s="102"/>
      <c r="J896" s="102"/>
      <c r="K896" s="102"/>
      <c r="L896" s="102"/>
      <c r="M896" s="102"/>
      <c r="N896" s="102"/>
      <c r="O896" s="102"/>
      <c r="P896" s="102"/>
      <c r="Q896" s="102"/>
    </row>
    <row r="897" spans="2:17" ht="15.75" customHeight="1">
      <c r="B897" s="101"/>
      <c r="C897" s="101"/>
      <c r="D897" s="101"/>
      <c r="F897" s="111"/>
      <c r="G897" s="153"/>
      <c r="H897" s="102"/>
      <c r="I897" s="102"/>
      <c r="J897" s="102"/>
      <c r="K897" s="102"/>
      <c r="L897" s="102"/>
      <c r="M897" s="102"/>
      <c r="N897" s="102"/>
      <c r="O897" s="102"/>
      <c r="P897" s="102"/>
      <c r="Q897" s="102"/>
    </row>
    <row r="898" spans="2:17" ht="15.75" customHeight="1">
      <c r="B898" s="101"/>
      <c r="C898" s="101"/>
      <c r="D898" s="101"/>
      <c r="F898" s="111"/>
      <c r="G898" s="153"/>
      <c r="H898" s="102"/>
      <c r="I898" s="102"/>
      <c r="J898" s="102"/>
      <c r="K898" s="102"/>
      <c r="L898" s="102"/>
      <c r="M898" s="102"/>
      <c r="N898" s="102"/>
      <c r="O898" s="102"/>
      <c r="P898" s="102"/>
      <c r="Q898" s="102"/>
    </row>
    <row r="899" spans="2:17" ht="15.75" customHeight="1">
      <c r="B899" s="101"/>
      <c r="C899" s="101"/>
      <c r="D899" s="101"/>
      <c r="F899" s="111"/>
      <c r="G899" s="153"/>
      <c r="H899" s="102"/>
      <c r="I899" s="102"/>
      <c r="J899" s="102"/>
      <c r="K899" s="102"/>
      <c r="L899" s="102"/>
      <c r="M899" s="102"/>
      <c r="N899" s="102"/>
      <c r="O899" s="102"/>
      <c r="P899" s="102"/>
      <c r="Q899" s="102"/>
    </row>
    <row r="900" spans="2:17" ht="15.75" customHeight="1">
      <c r="B900" s="101"/>
      <c r="C900" s="101"/>
      <c r="D900" s="101"/>
      <c r="F900" s="111"/>
      <c r="G900" s="153"/>
      <c r="H900" s="102"/>
      <c r="I900" s="102"/>
      <c r="J900" s="102"/>
      <c r="K900" s="102"/>
      <c r="L900" s="102"/>
      <c r="M900" s="102"/>
      <c r="N900" s="102"/>
      <c r="O900" s="102"/>
      <c r="P900" s="102"/>
      <c r="Q900" s="102"/>
    </row>
    <row r="901" spans="2:17" ht="15.75" customHeight="1">
      <c r="B901" s="101"/>
      <c r="C901" s="101"/>
      <c r="D901" s="101"/>
      <c r="F901" s="111"/>
      <c r="G901" s="153"/>
      <c r="H901" s="102"/>
      <c r="I901" s="102"/>
      <c r="J901" s="102"/>
      <c r="K901" s="102"/>
      <c r="L901" s="102"/>
      <c r="M901" s="102"/>
      <c r="N901" s="102"/>
      <c r="O901" s="102"/>
      <c r="P901" s="102"/>
      <c r="Q901" s="102"/>
    </row>
    <row r="902" spans="2:17" ht="15.75" customHeight="1">
      <c r="B902" s="101"/>
      <c r="C902" s="101"/>
      <c r="D902" s="101"/>
      <c r="F902" s="111"/>
      <c r="G902" s="153"/>
      <c r="H902" s="102"/>
      <c r="I902" s="102"/>
      <c r="J902" s="102"/>
      <c r="K902" s="102"/>
      <c r="L902" s="102"/>
      <c r="M902" s="102"/>
      <c r="N902" s="102"/>
      <c r="O902" s="102"/>
      <c r="P902" s="102"/>
      <c r="Q902" s="102"/>
    </row>
    <row r="903" spans="2:17" ht="15.75" customHeight="1">
      <c r="B903" s="101"/>
      <c r="C903" s="101"/>
      <c r="D903" s="101"/>
      <c r="F903" s="111"/>
      <c r="G903" s="153"/>
      <c r="H903" s="102"/>
      <c r="I903" s="102"/>
      <c r="J903" s="102"/>
      <c r="K903" s="102"/>
      <c r="L903" s="102"/>
      <c r="M903" s="102"/>
      <c r="N903" s="102"/>
      <c r="O903" s="102"/>
      <c r="P903" s="102"/>
      <c r="Q903" s="102"/>
    </row>
    <row r="904" spans="2:17" ht="15.75" customHeight="1">
      <c r="B904" s="101"/>
      <c r="C904" s="101"/>
      <c r="D904" s="101"/>
      <c r="F904" s="111"/>
      <c r="G904" s="153"/>
      <c r="H904" s="102"/>
      <c r="I904" s="102"/>
      <c r="J904" s="102"/>
      <c r="K904" s="102"/>
      <c r="L904" s="102"/>
      <c r="M904" s="102"/>
      <c r="N904" s="102"/>
      <c r="O904" s="102"/>
      <c r="P904" s="102"/>
      <c r="Q904" s="102"/>
    </row>
    <row r="905" spans="2:17" ht="15.75" customHeight="1">
      <c r="B905" s="101"/>
      <c r="C905" s="101"/>
      <c r="D905" s="101"/>
      <c r="F905" s="111"/>
      <c r="G905" s="153"/>
      <c r="H905" s="102"/>
      <c r="I905" s="102"/>
      <c r="J905" s="102"/>
      <c r="K905" s="102"/>
      <c r="L905" s="102"/>
      <c r="M905" s="102"/>
      <c r="N905" s="102"/>
      <c r="O905" s="102"/>
      <c r="P905" s="102"/>
      <c r="Q905" s="102"/>
    </row>
    <row r="906" spans="2:17" ht="15.75" customHeight="1">
      <c r="B906" s="101"/>
      <c r="C906" s="101"/>
      <c r="D906" s="101"/>
      <c r="F906" s="111"/>
      <c r="G906" s="153"/>
      <c r="H906" s="102"/>
      <c r="I906" s="102"/>
      <c r="J906" s="102"/>
      <c r="K906" s="102"/>
      <c r="L906" s="102"/>
      <c r="M906" s="102"/>
      <c r="N906" s="102"/>
      <c r="O906" s="102"/>
      <c r="P906" s="102"/>
      <c r="Q906" s="102"/>
    </row>
    <row r="907" spans="2:17" ht="15.75" customHeight="1">
      <c r="B907" s="101"/>
      <c r="C907" s="101"/>
      <c r="D907" s="101"/>
      <c r="F907" s="111"/>
      <c r="G907" s="153"/>
      <c r="H907" s="102"/>
      <c r="I907" s="102"/>
      <c r="J907" s="102"/>
      <c r="K907" s="102"/>
      <c r="L907" s="102"/>
      <c r="M907" s="102"/>
      <c r="N907" s="102"/>
      <c r="O907" s="102"/>
      <c r="P907" s="102"/>
      <c r="Q907" s="102"/>
    </row>
    <row r="908" spans="2:17" ht="15.75" customHeight="1">
      <c r="B908" s="101"/>
      <c r="C908" s="101"/>
      <c r="D908" s="101"/>
      <c r="F908" s="111"/>
      <c r="G908" s="153"/>
      <c r="H908" s="102"/>
      <c r="I908" s="102"/>
      <c r="J908" s="102"/>
      <c r="K908" s="102"/>
      <c r="L908" s="102"/>
      <c r="M908" s="102"/>
      <c r="N908" s="102"/>
      <c r="O908" s="102"/>
      <c r="P908" s="102"/>
      <c r="Q908" s="102"/>
    </row>
    <row r="909" spans="2:17" ht="15.75" customHeight="1">
      <c r="B909" s="101"/>
      <c r="C909" s="101"/>
      <c r="D909" s="101"/>
      <c r="F909" s="111"/>
      <c r="G909" s="153"/>
      <c r="H909" s="102"/>
      <c r="I909" s="102"/>
      <c r="J909" s="102"/>
      <c r="K909" s="102"/>
      <c r="L909" s="102"/>
      <c r="M909" s="102"/>
      <c r="N909" s="102"/>
      <c r="O909" s="102"/>
      <c r="P909" s="102"/>
      <c r="Q909" s="102"/>
    </row>
    <row r="910" spans="2:17" ht="15.75" customHeight="1">
      <c r="B910" s="101"/>
      <c r="C910" s="101"/>
      <c r="D910" s="101"/>
      <c r="F910" s="111"/>
      <c r="G910" s="153"/>
      <c r="H910" s="102"/>
      <c r="I910" s="102"/>
      <c r="J910" s="102"/>
      <c r="K910" s="102"/>
      <c r="L910" s="102"/>
      <c r="M910" s="102"/>
      <c r="N910" s="102"/>
      <c r="O910" s="102"/>
      <c r="P910" s="102"/>
      <c r="Q910" s="102"/>
    </row>
    <row r="911" spans="2:17" ht="15.75" customHeight="1">
      <c r="B911" s="101"/>
      <c r="C911" s="101"/>
      <c r="D911" s="101"/>
      <c r="F911" s="111"/>
      <c r="G911" s="153"/>
      <c r="H911" s="102"/>
      <c r="I911" s="102"/>
      <c r="J911" s="102"/>
      <c r="K911" s="102"/>
      <c r="L911" s="102"/>
      <c r="M911" s="102"/>
      <c r="N911" s="102"/>
      <c r="O911" s="102"/>
      <c r="P911" s="102"/>
      <c r="Q911" s="102"/>
    </row>
    <row r="912" spans="2:17" ht="15.75" customHeight="1">
      <c r="B912" s="101"/>
      <c r="C912" s="101"/>
      <c r="D912" s="101"/>
      <c r="F912" s="111"/>
      <c r="G912" s="153"/>
      <c r="H912" s="102"/>
      <c r="I912" s="102"/>
      <c r="J912" s="102"/>
      <c r="K912" s="102"/>
      <c r="L912" s="102"/>
      <c r="M912" s="102"/>
      <c r="N912" s="102"/>
      <c r="O912" s="102"/>
      <c r="P912" s="102"/>
      <c r="Q912" s="102"/>
    </row>
    <row r="913" spans="2:17" ht="15.75" customHeight="1">
      <c r="B913" s="101"/>
      <c r="C913" s="101"/>
      <c r="D913" s="101"/>
      <c r="F913" s="111"/>
      <c r="G913" s="153"/>
      <c r="H913" s="102"/>
      <c r="I913" s="102"/>
      <c r="J913" s="102"/>
      <c r="K913" s="102"/>
      <c r="L913" s="102"/>
      <c r="M913" s="102"/>
      <c r="N913" s="102"/>
      <c r="O913" s="102"/>
      <c r="P913" s="102"/>
      <c r="Q913" s="102"/>
    </row>
    <row r="914" spans="2:17" ht="15.75" customHeight="1">
      <c r="B914" s="101"/>
      <c r="C914" s="101"/>
      <c r="D914" s="101"/>
      <c r="F914" s="111"/>
      <c r="G914" s="153"/>
      <c r="H914" s="102"/>
      <c r="I914" s="102"/>
      <c r="J914" s="102"/>
      <c r="K914" s="102"/>
      <c r="L914" s="102"/>
      <c r="M914" s="102"/>
      <c r="N914" s="102"/>
      <c r="O914" s="102"/>
      <c r="P914" s="102"/>
      <c r="Q914" s="102"/>
    </row>
    <row r="915" spans="2:17" ht="15.75" customHeight="1">
      <c r="B915" s="101"/>
      <c r="C915" s="101"/>
      <c r="D915" s="101"/>
      <c r="F915" s="111"/>
      <c r="G915" s="153"/>
      <c r="H915" s="102"/>
      <c r="I915" s="102"/>
      <c r="J915" s="102"/>
      <c r="K915" s="102"/>
      <c r="L915" s="102"/>
      <c r="M915" s="102"/>
      <c r="N915" s="102"/>
      <c r="O915" s="102"/>
      <c r="P915" s="102"/>
      <c r="Q915" s="102"/>
    </row>
    <row r="916" spans="2:17" ht="15.75" customHeight="1">
      <c r="B916" s="101"/>
      <c r="C916" s="101"/>
      <c r="D916" s="101"/>
      <c r="F916" s="111"/>
      <c r="G916" s="153"/>
      <c r="H916" s="102"/>
      <c r="I916" s="102"/>
      <c r="J916" s="102"/>
      <c r="K916" s="102"/>
      <c r="L916" s="102"/>
      <c r="M916" s="102"/>
      <c r="N916" s="102"/>
      <c r="O916" s="102"/>
      <c r="P916" s="102"/>
      <c r="Q916" s="102"/>
    </row>
    <row r="917" spans="2:17" ht="15.75" customHeight="1">
      <c r="B917" s="101"/>
      <c r="C917" s="101"/>
      <c r="D917" s="101"/>
      <c r="F917" s="111"/>
      <c r="G917" s="153"/>
      <c r="H917" s="102"/>
      <c r="I917" s="102"/>
      <c r="J917" s="102"/>
      <c r="K917" s="102"/>
      <c r="L917" s="102"/>
      <c r="M917" s="102"/>
      <c r="N917" s="102"/>
      <c r="O917" s="102"/>
      <c r="P917" s="102"/>
      <c r="Q917" s="102"/>
    </row>
    <row r="918" spans="2:17" ht="15.75" customHeight="1">
      <c r="B918" s="101"/>
      <c r="C918" s="101"/>
      <c r="D918" s="101"/>
      <c r="F918" s="111"/>
      <c r="G918" s="153"/>
      <c r="H918" s="102"/>
      <c r="I918" s="102"/>
      <c r="J918" s="102"/>
      <c r="K918" s="102"/>
      <c r="L918" s="102"/>
      <c r="M918" s="102"/>
      <c r="N918" s="102"/>
      <c r="O918" s="102"/>
      <c r="P918" s="102"/>
      <c r="Q918" s="102"/>
    </row>
    <row r="919" spans="2:17" ht="15.75" customHeight="1">
      <c r="B919" s="101"/>
      <c r="C919" s="101"/>
      <c r="D919" s="101"/>
      <c r="F919" s="111"/>
      <c r="G919" s="153"/>
      <c r="H919" s="102"/>
      <c r="I919" s="102"/>
      <c r="J919" s="102"/>
      <c r="K919" s="102"/>
      <c r="L919" s="102"/>
      <c r="M919" s="102"/>
      <c r="N919" s="102"/>
      <c r="O919" s="102"/>
      <c r="P919" s="102"/>
      <c r="Q919" s="102"/>
    </row>
    <row r="920" spans="2:17" ht="15.75" customHeight="1">
      <c r="B920" s="101"/>
      <c r="C920" s="101"/>
      <c r="D920" s="101"/>
      <c r="F920" s="111"/>
      <c r="G920" s="153"/>
      <c r="H920" s="102"/>
      <c r="I920" s="102"/>
      <c r="J920" s="102"/>
      <c r="K920" s="102"/>
      <c r="L920" s="102"/>
      <c r="M920" s="102"/>
      <c r="N920" s="102"/>
      <c r="O920" s="102"/>
      <c r="P920" s="102"/>
      <c r="Q920" s="102"/>
    </row>
    <row r="921" spans="2:17" ht="15.75" customHeight="1">
      <c r="B921" s="101"/>
      <c r="C921" s="101"/>
      <c r="D921" s="101"/>
      <c r="F921" s="111"/>
      <c r="G921" s="153"/>
      <c r="H921" s="102"/>
      <c r="I921" s="102"/>
      <c r="J921" s="102"/>
      <c r="K921" s="102"/>
      <c r="L921" s="102"/>
      <c r="M921" s="102"/>
      <c r="N921" s="102"/>
      <c r="O921" s="102"/>
      <c r="P921" s="102"/>
      <c r="Q921" s="102"/>
    </row>
    <row r="922" spans="2:17" ht="15.75" customHeight="1">
      <c r="B922" s="101"/>
      <c r="C922" s="101"/>
      <c r="D922" s="101"/>
      <c r="F922" s="111"/>
      <c r="G922" s="153"/>
      <c r="H922" s="102"/>
      <c r="I922" s="102"/>
      <c r="J922" s="102"/>
      <c r="K922" s="102"/>
      <c r="L922" s="102"/>
      <c r="M922" s="102"/>
      <c r="N922" s="102"/>
      <c r="O922" s="102"/>
      <c r="P922" s="102"/>
      <c r="Q922" s="102"/>
    </row>
    <row r="923" spans="2:17" ht="15.75" customHeight="1">
      <c r="B923" s="101"/>
      <c r="C923" s="101"/>
      <c r="D923" s="101"/>
      <c r="F923" s="111"/>
      <c r="G923" s="153"/>
      <c r="H923" s="102"/>
      <c r="I923" s="102"/>
      <c r="J923" s="102"/>
      <c r="K923" s="102"/>
      <c r="L923" s="102"/>
      <c r="M923" s="102"/>
      <c r="N923" s="102"/>
      <c r="O923" s="102"/>
      <c r="P923" s="102"/>
      <c r="Q923" s="102"/>
    </row>
    <row r="924" spans="2:17" ht="15.75" customHeight="1">
      <c r="B924" s="101"/>
      <c r="C924" s="101"/>
      <c r="D924" s="101"/>
      <c r="F924" s="111"/>
      <c r="G924" s="153"/>
      <c r="H924" s="102"/>
      <c r="I924" s="102"/>
      <c r="J924" s="102"/>
      <c r="K924" s="102"/>
      <c r="L924" s="102"/>
      <c r="M924" s="102"/>
      <c r="N924" s="102"/>
      <c r="O924" s="102"/>
      <c r="P924" s="102"/>
      <c r="Q924" s="102"/>
    </row>
    <row r="925" spans="2:17" ht="15.75" customHeight="1">
      <c r="B925" s="101"/>
      <c r="C925" s="101"/>
      <c r="D925" s="101"/>
      <c r="F925" s="111"/>
      <c r="G925" s="153"/>
      <c r="H925" s="102"/>
      <c r="I925" s="102"/>
      <c r="J925" s="102"/>
      <c r="K925" s="102"/>
      <c r="L925" s="102"/>
      <c r="M925" s="102"/>
      <c r="N925" s="102"/>
      <c r="O925" s="102"/>
      <c r="P925" s="102"/>
      <c r="Q925" s="102"/>
    </row>
    <row r="926" spans="2:17" ht="15.75" customHeight="1">
      <c r="B926" s="101"/>
      <c r="C926" s="101"/>
      <c r="D926" s="101"/>
      <c r="F926" s="111"/>
      <c r="G926" s="153"/>
      <c r="H926" s="102"/>
      <c r="I926" s="102"/>
      <c r="J926" s="102"/>
      <c r="K926" s="102"/>
      <c r="L926" s="102"/>
      <c r="M926" s="102"/>
      <c r="N926" s="102"/>
      <c r="O926" s="102"/>
      <c r="P926" s="102"/>
      <c r="Q926" s="102"/>
    </row>
    <row r="927" spans="2:17" ht="15.75" customHeight="1">
      <c r="B927" s="101"/>
      <c r="C927" s="101"/>
      <c r="D927" s="101"/>
      <c r="F927" s="111"/>
      <c r="G927" s="153"/>
      <c r="H927" s="102"/>
      <c r="I927" s="102"/>
      <c r="J927" s="102"/>
      <c r="K927" s="102"/>
      <c r="L927" s="102"/>
      <c r="M927" s="102"/>
      <c r="N927" s="102"/>
      <c r="O927" s="102"/>
      <c r="P927" s="102"/>
      <c r="Q927" s="102"/>
    </row>
    <row r="928" spans="2:17" ht="15.75" customHeight="1">
      <c r="B928" s="101"/>
      <c r="C928" s="101"/>
      <c r="D928" s="101"/>
      <c r="F928" s="111"/>
      <c r="G928" s="153"/>
      <c r="H928" s="102"/>
      <c r="I928" s="102"/>
      <c r="J928" s="102"/>
      <c r="K928" s="102"/>
      <c r="L928" s="102"/>
      <c r="M928" s="102"/>
      <c r="N928" s="102"/>
      <c r="O928" s="102"/>
      <c r="P928" s="102"/>
      <c r="Q928" s="102"/>
    </row>
    <row r="929" spans="2:17" ht="15.75" customHeight="1">
      <c r="B929" s="101"/>
      <c r="C929" s="101"/>
      <c r="D929" s="101"/>
      <c r="F929" s="111"/>
      <c r="G929" s="153"/>
      <c r="H929" s="102"/>
      <c r="I929" s="102"/>
      <c r="J929" s="102"/>
      <c r="K929" s="102"/>
      <c r="L929" s="102"/>
      <c r="M929" s="102"/>
      <c r="N929" s="102"/>
      <c r="O929" s="102"/>
      <c r="P929" s="102"/>
      <c r="Q929" s="102"/>
    </row>
    <row r="930" spans="2:17" ht="15.75" customHeight="1">
      <c r="B930" s="101"/>
      <c r="C930" s="101"/>
      <c r="D930" s="101"/>
      <c r="F930" s="111"/>
      <c r="G930" s="153"/>
      <c r="H930" s="102"/>
      <c r="I930" s="102"/>
      <c r="J930" s="102"/>
      <c r="K930" s="102"/>
      <c r="L930" s="102"/>
      <c r="M930" s="102"/>
      <c r="N930" s="102"/>
      <c r="O930" s="102"/>
      <c r="P930" s="102"/>
      <c r="Q930" s="102"/>
    </row>
    <row r="931" spans="2:17" ht="15.75" customHeight="1">
      <c r="B931" s="101"/>
      <c r="C931" s="101"/>
      <c r="D931" s="101"/>
      <c r="F931" s="111"/>
      <c r="G931" s="153"/>
      <c r="H931" s="102"/>
      <c r="I931" s="102"/>
      <c r="J931" s="102"/>
      <c r="K931" s="102"/>
      <c r="L931" s="102"/>
      <c r="M931" s="102"/>
      <c r="N931" s="102"/>
      <c r="O931" s="102"/>
      <c r="P931" s="102"/>
      <c r="Q931" s="102"/>
    </row>
    <row r="932" spans="2:17" ht="15.75" customHeight="1">
      <c r="B932" s="101"/>
      <c r="C932" s="101"/>
      <c r="D932" s="101"/>
      <c r="F932" s="111"/>
      <c r="G932" s="153"/>
      <c r="H932" s="102"/>
      <c r="I932" s="102"/>
      <c r="J932" s="102"/>
      <c r="K932" s="102"/>
      <c r="L932" s="102"/>
      <c r="M932" s="102"/>
      <c r="N932" s="102"/>
      <c r="O932" s="102"/>
      <c r="P932" s="102"/>
      <c r="Q932" s="102"/>
    </row>
    <row r="933" spans="2:17" ht="15.75" customHeight="1">
      <c r="B933" s="101"/>
      <c r="C933" s="101"/>
      <c r="D933" s="101"/>
      <c r="F933" s="111"/>
      <c r="G933" s="153"/>
      <c r="H933" s="102"/>
      <c r="I933" s="102"/>
      <c r="J933" s="102"/>
      <c r="K933" s="102"/>
      <c r="L933" s="102"/>
      <c r="M933" s="102"/>
      <c r="N933" s="102"/>
      <c r="O933" s="102"/>
      <c r="P933" s="102"/>
      <c r="Q933" s="102"/>
    </row>
    <row r="934" spans="2:17" ht="15.75" customHeight="1">
      <c r="B934" s="101"/>
      <c r="C934" s="101"/>
      <c r="D934" s="101"/>
      <c r="F934" s="111"/>
      <c r="G934" s="153"/>
      <c r="H934" s="102"/>
      <c r="I934" s="102"/>
      <c r="J934" s="102"/>
      <c r="K934" s="102"/>
      <c r="L934" s="102"/>
      <c r="M934" s="102"/>
      <c r="N934" s="102"/>
      <c r="O934" s="102"/>
      <c r="P934" s="102"/>
      <c r="Q934" s="102"/>
    </row>
    <row r="935" spans="2:17" ht="15.75" customHeight="1">
      <c r="B935" s="101"/>
      <c r="C935" s="101"/>
      <c r="D935" s="101"/>
      <c r="F935" s="111"/>
      <c r="G935" s="153"/>
      <c r="H935" s="102"/>
      <c r="I935" s="102"/>
      <c r="J935" s="102"/>
      <c r="K935" s="102"/>
      <c r="L935" s="102"/>
      <c r="M935" s="102"/>
      <c r="N935" s="102"/>
      <c r="O935" s="102"/>
      <c r="P935" s="102"/>
      <c r="Q935" s="102"/>
    </row>
    <row r="936" spans="2:17" ht="15.75" customHeight="1">
      <c r="B936" s="101"/>
      <c r="C936" s="101"/>
      <c r="D936" s="101"/>
      <c r="F936" s="111"/>
      <c r="G936" s="153"/>
      <c r="H936" s="102"/>
      <c r="I936" s="102"/>
      <c r="J936" s="102"/>
      <c r="K936" s="102"/>
      <c r="L936" s="102"/>
      <c r="M936" s="102"/>
      <c r="N936" s="102"/>
      <c r="O936" s="102"/>
      <c r="P936" s="102"/>
      <c r="Q936" s="102"/>
    </row>
    <row r="937" spans="2:17" ht="15.75" customHeight="1">
      <c r="B937" s="101"/>
      <c r="C937" s="101"/>
      <c r="D937" s="101"/>
      <c r="F937" s="111"/>
      <c r="G937" s="153"/>
      <c r="H937" s="102"/>
      <c r="I937" s="102"/>
      <c r="J937" s="102"/>
      <c r="K937" s="102"/>
      <c r="L937" s="102"/>
      <c r="M937" s="102"/>
      <c r="N937" s="102"/>
      <c r="O937" s="102"/>
      <c r="P937" s="102"/>
      <c r="Q937" s="102"/>
    </row>
    <row r="938" spans="2:17" ht="15.75" customHeight="1">
      <c r="B938" s="101"/>
      <c r="C938" s="101"/>
      <c r="D938" s="101"/>
      <c r="F938" s="111"/>
      <c r="G938" s="153"/>
      <c r="H938" s="102"/>
      <c r="I938" s="102"/>
      <c r="J938" s="102"/>
      <c r="K938" s="102"/>
      <c r="L938" s="102"/>
      <c r="M938" s="102"/>
      <c r="N938" s="102"/>
      <c r="O938" s="102"/>
      <c r="P938" s="102"/>
      <c r="Q938" s="102"/>
    </row>
    <row r="939" spans="2:17" ht="15.75" customHeight="1">
      <c r="B939" s="101"/>
      <c r="C939" s="101"/>
      <c r="D939" s="101"/>
      <c r="F939" s="111"/>
      <c r="G939" s="153"/>
      <c r="H939" s="102"/>
      <c r="I939" s="102"/>
      <c r="J939" s="102"/>
      <c r="K939" s="102"/>
      <c r="L939" s="102"/>
      <c r="M939" s="102"/>
      <c r="N939" s="102"/>
      <c r="O939" s="102"/>
      <c r="P939" s="102"/>
      <c r="Q939" s="102"/>
    </row>
    <row r="940" spans="2:17" ht="15.75" customHeight="1">
      <c r="B940" s="101"/>
      <c r="C940" s="101"/>
      <c r="D940" s="101"/>
      <c r="F940" s="111"/>
      <c r="G940" s="153"/>
      <c r="H940" s="102"/>
      <c r="I940" s="102"/>
      <c r="J940" s="102"/>
      <c r="K940" s="102"/>
      <c r="L940" s="102"/>
      <c r="M940" s="102"/>
      <c r="N940" s="102"/>
      <c r="O940" s="102"/>
      <c r="P940" s="102"/>
      <c r="Q940" s="102"/>
    </row>
    <row r="941" spans="2:17" ht="15.75" customHeight="1">
      <c r="B941" s="101"/>
      <c r="C941" s="101"/>
      <c r="D941" s="101"/>
      <c r="F941" s="111"/>
      <c r="G941" s="153"/>
      <c r="H941" s="102"/>
      <c r="I941" s="102"/>
      <c r="J941" s="102"/>
      <c r="K941" s="102"/>
      <c r="L941" s="102"/>
      <c r="M941" s="102"/>
      <c r="N941" s="102"/>
      <c r="O941" s="102"/>
      <c r="P941" s="102"/>
      <c r="Q941" s="102"/>
    </row>
    <row r="942" spans="2:17" ht="15.75" customHeight="1">
      <c r="B942" s="101"/>
      <c r="C942" s="101"/>
      <c r="D942" s="101"/>
      <c r="F942" s="111"/>
      <c r="G942" s="153"/>
      <c r="H942" s="102"/>
      <c r="I942" s="102"/>
      <c r="J942" s="102"/>
      <c r="K942" s="102"/>
      <c r="L942" s="102"/>
      <c r="M942" s="102"/>
      <c r="N942" s="102"/>
      <c r="O942" s="102"/>
      <c r="P942" s="102"/>
      <c r="Q942" s="102"/>
    </row>
    <row r="943" spans="2:17" ht="15.75" customHeight="1">
      <c r="B943" s="101"/>
      <c r="C943" s="101"/>
      <c r="D943" s="101"/>
      <c r="F943" s="111"/>
      <c r="G943" s="153"/>
      <c r="H943" s="102"/>
      <c r="I943" s="102"/>
      <c r="J943" s="102"/>
      <c r="K943" s="102"/>
      <c r="L943" s="102"/>
      <c r="M943" s="102"/>
      <c r="N943" s="102"/>
      <c r="O943" s="102"/>
      <c r="P943" s="102"/>
      <c r="Q943" s="102"/>
    </row>
    <row r="944" spans="2:17" ht="15.75" customHeight="1">
      <c r="B944" s="101"/>
      <c r="C944" s="101"/>
      <c r="D944" s="101"/>
      <c r="F944" s="111"/>
      <c r="G944" s="153"/>
      <c r="H944" s="102"/>
      <c r="I944" s="102"/>
      <c r="J944" s="102"/>
      <c r="K944" s="102"/>
      <c r="L944" s="102"/>
      <c r="M944" s="102"/>
      <c r="N944" s="102"/>
      <c r="O944" s="102"/>
      <c r="P944" s="102"/>
      <c r="Q944" s="102"/>
    </row>
    <row r="945" spans="2:17" ht="15.75" customHeight="1">
      <c r="B945" s="101"/>
      <c r="C945" s="101"/>
      <c r="D945" s="101"/>
      <c r="F945" s="111"/>
      <c r="G945" s="153"/>
      <c r="H945" s="102"/>
      <c r="I945" s="102"/>
      <c r="J945" s="102"/>
      <c r="K945" s="102"/>
      <c r="L945" s="102"/>
      <c r="M945" s="102"/>
      <c r="N945" s="102"/>
      <c r="O945" s="102"/>
      <c r="P945" s="102"/>
      <c r="Q945" s="102"/>
    </row>
    <row r="946" spans="2:17" ht="15.75" customHeight="1">
      <c r="B946" s="101"/>
      <c r="C946" s="101"/>
      <c r="D946" s="101"/>
      <c r="F946" s="111"/>
      <c r="G946" s="153"/>
      <c r="H946" s="102"/>
      <c r="I946" s="102"/>
      <c r="J946" s="102"/>
      <c r="K946" s="102"/>
      <c r="L946" s="102"/>
      <c r="M946" s="102"/>
      <c r="N946" s="102"/>
      <c r="O946" s="102"/>
      <c r="P946" s="102"/>
      <c r="Q946" s="102"/>
    </row>
    <row r="947" spans="2:17" ht="15.75" customHeight="1">
      <c r="B947" s="101"/>
      <c r="C947" s="101"/>
      <c r="D947" s="101"/>
      <c r="F947" s="111"/>
      <c r="G947" s="153"/>
      <c r="H947" s="102"/>
      <c r="I947" s="102"/>
      <c r="J947" s="102"/>
      <c r="K947" s="102"/>
      <c r="L947" s="102"/>
      <c r="M947" s="102"/>
      <c r="N947" s="102"/>
      <c r="O947" s="102"/>
      <c r="P947" s="102"/>
      <c r="Q947" s="102"/>
    </row>
    <row r="948" spans="2:17" ht="15.75" customHeight="1">
      <c r="B948" s="101"/>
      <c r="C948" s="101"/>
      <c r="D948" s="101"/>
      <c r="F948" s="111"/>
      <c r="G948" s="153"/>
      <c r="H948" s="102"/>
      <c r="I948" s="102"/>
      <c r="J948" s="102"/>
      <c r="K948" s="102"/>
      <c r="L948" s="102"/>
      <c r="M948" s="102"/>
      <c r="N948" s="102"/>
      <c r="O948" s="102"/>
      <c r="P948" s="102"/>
      <c r="Q948" s="102"/>
    </row>
    <row r="949" spans="2:17" ht="15.75" customHeight="1">
      <c r="B949" s="101"/>
      <c r="C949" s="101"/>
      <c r="D949" s="101"/>
      <c r="F949" s="111"/>
      <c r="G949" s="153"/>
      <c r="H949" s="102"/>
      <c r="I949" s="102"/>
      <c r="J949" s="102"/>
      <c r="K949" s="102"/>
      <c r="L949" s="102"/>
      <c r="M949" s="102"/>
      <c r="N949" s="102"/>
      <c r="O949" s="102"/>
      <c r="P949" s="102"/>
      <c r="Q949" s="102"/>
    </row>
    <row r="950" spans="2:17" ht="15.75" customHeight="1">
      <c r="B950" s="101"/>
      <c r="C950" s="101"/>
      <c r="D950" s="101"/>
      <c r="F950" s="111"/>
      <c r="G950" s="153"/>
      <c r="H950" s="102"/>
      <c r="I950" s="102"/>
      <c r="J950" s="102"/>
      <c r="K950" s="102"/>
      <c r="L950" s="102"/>
      <c r="M950" s="102"/>
      <c r="N950" s="102"/>
      <c r="O950" s="102"/>
      <c r="P950" s="102"/>
      <c r="Q950" s="102"/>
    </row>
    <row r="951" spans="2:17" ht="15.75" customHeight="1">
      <c r="B951" s="101"/>
      <c r="C951" s="101"/>
      <c r="D951" s="101"/>
      <c r="F951" s="111"/>
      <c r="G951" s="153"/>
      <c r="H951" s="102"/>
      <c r="I951" s="102"/>
      <c r="J951" s="102"/>
      <c r="K951" s="102"/>
      <c r="L951" s="102"/>
      <c r="M951" s="102"/>
      <c r="N951" s="102"/>
      <c r="O951" s="102"/>
      <c r="P951" s="102"/>
      <c r="Q951" s="102"/>
    </row>
    <row r="952" spans="2:17" ht="15.75" customHeight="1">
      <c r="B952" s="101"/>
      <c r="C952" s="101"/>
      <c r="D952" s="101"/>
      <c r="F952" s="111"/>
      <c r="G952" s="153"/>
      <c r="H952" s="102"/>
      <c r="I952" s="102"/>
      <c r="J952" s="102"/>
      <c r="K952" s="102"/>
      <c r="L952" s="102"/>
      <c r="M952" s="102"/>
      <c r="N952" s="102"/>
      <c r="O952" s="102"/>
      <c r="P952" s="102"/>
      <c r="Q952" s="102"/>
    </row>
    <row r="953" spans="2:17" ht="15.75" customHeight="1">
      <c r="B953" s="101"/>
      <c r="C953" s="101"/>
      <c r="D953" s="101"/>
      <c r="F953" s="111"/>
      <c r="G953" s="153"/>
      <c r="H953" s="102"/>
      <c r="I953" s="102"/>
      <c r="J953" s="102"/>
      <c r="K953" s="102"/>
      <c r="L953" s="102"/>
      <c r="M953" s="102"/>
      <c r="N953" s="102"/>
      <c r="O953" s="102"/>
      <c r="P953" s="102"/>
      <c r="Q953" s="102"/>
    </row>
    <row r="954" spans="2:17" ht="15.75" customHeight="1">
      <c r="B954" s="101"/>
      <c r="C954" s="101"/>
      <c r="D954" s="101"/>
      <c r="F954" s="111"/>
      <c r="G954" s="153"/>
      <c r="H954" s="102"/>
      <c r="I954" s="102"/>
      <c r="J954" s="102"/>
      <c r="K954" s="102"/>
      <c r="L954" s="102"/>
      <c r="M954" s="102"/>
      <c r="N954" s="102"/>
      <c r="O954" s="102"/>
      <c r="P954" s="102"/>
      <c r="Q954" s="102"/>
    </row>
    <row r="955" spans="2:17" ht="15.75" customHeight="1">
      <c r="B955" s="101"/>
      <c r="C955" s="101"/>
      <c r="D955" s="101"/>
      <c r="F955" s="111"/>
      <c r="G955" s="153"/>
      <c r="H955" s="102"/>
      <c r="I955" s="102"/>
      <c r="J955" s="102"/>
      <c r="K955" s="102"/>
      <c r="L955" s="102"/>
      <c r="M955" s="102"/>
      <c r="N955" s="102"/>
      <c r="O955" s="102"/>
      <c r="P955" s="102"/>
      <c r="Q955" s="102"/>
    </row>
    <row r="956" spans="2:17" ht="15.75" customHeight="1">
      <c r="B956" s="101"/>
      <c r="C956" s="101"/>
      <c r="D956" s="101"/>
      <c r="F956" s="111"/>
      <c r="G956" s="153"/>
      <c r="H956" s="102"/>
      <c r="I956" s="102"/>
      <c r="J956" s="102"/>
      <c r="K956" s="102"/>
      <c r="L956" s="102"/>
      <c r="M956" s="102"/>
      <c r="N956" s="102"/>
      <c r="O956" s="102"/>
      <c r="P956" s="102"/>
      <c r="Q956" s="102"/>
    </row>
    <row r="957" spans="2:17" ht="15.75" customHeight="1">
      <c r="B957" s="101"/>
      <c r="C957" s="101"/>
      <c r="D957" s="101"/>
      <c r="F957" s="111"/>
      <c r="G957" s="153"/>
      <c r="H957" s="102"/>
      <c r="I957" s="102"/>
      <c r="J957" s="102"/>
      <c r="K957" s="102"/>
      <c r="L957" s="102"/>
      <c r="M957" s="102"/>
      <c r="N957" s="102"/>
      <c r="O957" s="102"/>
      <c r="P957" s="102"/>
      <c r="Q957" s="102"/>
    </row>
    <row r="958" spans="2:17" ht="15.75" customHeight="1">
      <c r="B958" s="101"/>
      <c r="C958" s="101"/>
      <c r="D958" s="101"/>
      <c r="F958" s="111"/>
      <c r="G958" s="153"/>
      <c r="H958" s="102"/>
      <c r="I958" s="102"/>
      <c r="J958" s="102"/>
      <c r="K958" s="102"/>
      <c r="L958" s="102"/>
      <c r="M958" s="102"/>
      <c r="N958" s="102"/>
      <c r="O958" s="102"/>
      <c r="P958" s="102"/>
      <c r="Q958" s="102"/>
    </row>
    <row r="959" spans="2:17" ht="15.75" customHeight="1">
      <c r="B959" s="101"/>
      <c r="C959" s="101"/>
      <c r="D959" s="101"/>
      <c r="F959" s="111"/>
      <c r="G959" s="153"/>
      <c r="H959" s="102"/>
      <c r="I959" s="102"/>
      <c r="J959" s="102"/>
      <c r="K959" s="102"/>
      <c r="L959" s="102"/>
      <c r="M959" s="102"/>
      <c r="N959" s="102"/>
      <c r="O959" s="102"/>
      <c r="P959" s="102"/>
      <c r="Q959" s="102"/>
    </row>
    <row r="960" spans="2:17" ht="15.75" customHeight="1">
      <c r="B960" s="101"/>
      <c r="C960" s="101"/>
      <c r="D960" s="101"/>
      <c r="F960" s="111"/>
      <c r="G960" s="153"/>
      <c r="H960" s="102"/>
      <c r="I960" s="102"/>
      <c r="J960" s="102"/>
      <c r="K960" s="102"/>
      <c r="L960" s="102"/>
      <c r="M960" s="102"/>
      <c r="N960" s="102"/>
      <c r="O960" s="102"/>
      <c r="P960" s="102"/>
      <c r="Q960" s="102"/>
    </row>
    <row r="961" spans="2:17" ht="15.75" customHeight="1">
      <c r="B961" s="101"/>
      <c r="C961" s="101"/>
      <c r="D961" s="101"/>
      <c r="F961" s="111"/>
      <c r="G961" s="153"/>
      <c r="H961" s="102"/>
      <c r="I961" s="102"/>
      <c r="J961" s="102"/>
      <c r="K961" s="102"/>
      <c r="L961" s="102"/>
      <c r="M961" s="102"/>
      <c r="N961" s="102"/>
      <c r="O961" s="102"/>
      <c r="P961" s="102"/>
      <c r="Q961" s="102"/>
    </row>
    <row r="962" spans="2:17" ht="15.75" customHeight="1">
      <c r="B962" s="101"/>
      <c r="C962" s="101"/>
      <c r="D962" s="101"/>
      <c r="F962" s="111"/>
      <c r="G962" s="153"/>
      <c r="H962" s="102"/>
      <c r="I962" s="102"/>
      <c r="J962" s="102"/>
      <c r="K962" s="102"/>
      <c r="L962" s="102"/>
      <c r="M962" s="102"/>
      <c r="N962" s="102"/>
      <c r="O962" s="102"/>
      <c r="P962" s="102"/>
      <c r="Q962" s="102"/>
    </row>
    <row r="963" spans="2:17" ht="15.75" customHeight="1">
      <c r="B963" s="101"/>
      <c r="C963" s="101"/>
      <c r="D963" s="101"/>
      <c r="F963" s="111"/>
      <c r="G963" s="153"/>
      <c r="H963" s="102"/>
      <c r="I963" s="102"/>
      <c r="J963" s="102"/>
      <c r="K963" s="102"/>
      <c r="L963" s="102"/>
      <c r="M963" s="102"/>
      <c r="N963" s="102"/>
      <c r="O963" s="102"/>
      <c r="P963" s="102"/>
      <c r="Q963" s="102"/>
    </row>
    <row r="964" spans="2:17" ht="15.75" customHeight="1">
      <c r="B964" s="101"/>
      <c r="C964" s="101"/>
      <c r="D964" s="101"/>
      <c r="F964" s="111"/>
      <c r="G964" s="153"/>
      <c r="H964" s="102"/>
      <c r="I964" s="102"/>
      <c r="J964" s="102"/>
      <c r="K964" s="102"/>
      <c r="L964" s="102"/>
      <c r="M964" s="102"/>
      <c r="N964" s="102"/>
      <c r="O964" s="102"/>
      <c r="P964" s="102"/>
      <c r="Q964" s="102"/>
    </row>
    <row r="965" spans="2:17" ht="15.75" customHeight="1">
      <c r="B965" s="101"/>
      <c r="C965" s="101"/>
      <c r="D965" s="101"/>
      <c r="F965" s="111"/>
      <c r="G965" s="153"/>
      <c r="H965" s="102"/>
      <c r="I965" s="102"/>
      <c r="J965" s="102"/>
      <c r="K965" s="102"/>
      <c r="L965" s="102"/>
      <c r="M965" s="102"/>
      <c r="N965" s="102"/>
      <c r="O965" s="102"/>
      <c r="P965" s="102"/>
      <c r="Q965" s="102"/>
    </row>
    <row r="966" spans="2:17" ht="15.75" customHeight="1">
      <c r="B966" s="101"/>
      <c r="C966" s="101"/>
      <c r="D966" s="101"/>
      <c r="F966" s="111"/>
      <c r="G966" s="153"/>
      <c r="H966" s="102"/>
      <c r="I966" s="102"/>
      <c r="J966" s="102"/>
      <c r="K966" s="102"/>
      <c r="L966" s="102"/>
      <c r="M966" s="102"/>
      <c r="N966" s="102"/>
      <c r="O966" s="102"/>
      <c r="P966" s="102"/>
      <c r="Q966" s="102"/>
    </row>
    <row r="967" spans="2:17" ht="15.75" customHeight="1">
      <c r="B967" s="101"/>
      <c r="C967" s="101"/>
      <c r="D967" s="101"/>
      <c r="F967" s="111"/>
      <c r="G967" s="153"/>
      <c r="H967" s="102"/>
      <c r="I967" s="102"/>
      <c r="J967" s="102"/>
      <c r="K967" s="102"/>
      <c r="L967" s="102"/>
      <c r="M967" s="102"/>
      <c r="N967" s="102"/>
      <c r="O967" s="102"/>
      <c r="P967" s="102"/>
      <c r="Q967" s="102"/>
    </row>
    <row r="968" spans="2:17" ht="15.75" customHeight="1">
      <c r="B968" s="101"/>
      <c r="C968" s="101"/>
      <c r="D968" s="101"/>
      <c r="F968" s="111"/>
      <c r="G968" s="153"/>
      <c r="H968" s="102"/>
      <c r="I968" s="102"/>
      <c r="J968" s="102"/>
      <c r="K968" s="102"/>
      <c r="L968" s="102"/>
      <c r="M968" s="102"/>
      <c r="N968" s="102"/>
      <c r="O968" s="102"/>
      <c r="P968" s="102"/>
      <c r="Q968" s="102"/>
    </row>
    <row r="969" spans="2:17" ht="15.75" customHeight="1">
      <c r="B969" s="101"/>
      <c r="C969" s="101"/>
      <c r="D969" s="101"/>
      <c r="F969" s="111"/>
      <c r="G969" s="153"/>
      <c r="H969" s="102"/>
      <c r="I969" s="102"/>
      <c r="J969" s="102"/>
      <c r="K969" s="102"/>
      <c r="L969" s="102"/>
      <c r="M969" s="102"/>
      <c r="N969" s="102"/>
      <c r="O969" s="102"/>
      <c r="P969" s="102"/>
      <c r="Q969" s="102"/>
    </row>
    <row r="970" spans="2:17" ht="15.75" customHeight="1">
      <c r="B970" s="101"/>
      <c r="C970" s="101"/>
      <c r="D970" s="101"/>
      <c r="F970" s="111"/>
      <c r="G970" s="153"/>
      <c r="H970" s="102"/>
      <c r="I970" s="102"/>
      <c r="J970" s="102"/>
      <c r="K970" s="102"/>
      <c r="L970" s="102"/>
      <c r="M970" s="102"/>
      <c r="N970" s="102"/>
      <c r="O970" s="102"/>
      <c r="P970" s="102"/>
      <c r="Q970" s="102"/>
    </row>
    <row r="971" spans="2:17" ht="15.75" customHeight="1">
      <c r="B971" s="101"/>
      <c r="C971" s="101"/>
      <c r="D971" s="101"/>
      <c r="F971" s="111"/>
      <c r="G971" s="153"/>
      <c r="H971" s="102"/>
      <c r="I971" s="102"/>
      <c r="J971" s="102"/>
      <c r="K971" s="102"/>
      <c r="L971" s="102"/>
      <c r="M971" s="102"/>
      <c r="N971" s="102"/>
      <c r="O971" s="102"/>
      <c r="P971" s="102"/>
      <c r="Q971" s="102"/>
    </row>
    <row r="972" spans="2:17" ht="15.75" customHeight="1">
      <c r="B972" s="101"/>
      <c r="C972" s="101"/>
      <c r="D972" s="101"/>
      <c r="F972" s="111"/>
      <c r="G972" s="153"/>
      <c r="H972" s="102"/>
      <c r="I972" s="102"/>
      <c r="J972" s="102"/>
      <c r="K972" s="102"/>
      <c r="L972" s="102"/>
      <c r="M972" s="102"/>
      <c r="N972" s="102"/>
      <c r="O972" s="102"/>
      <c r="P972" s="102"/>
      <c r="Q972" s="102"/>
    </row>
    <row r="973" spans="2:17" ht="15.75" customHeight="1">
      <c r="B973" s="101"/>
      <c r="C973" s="101"/>
      <c r="D973" s="101"/>
      <c r="F973" s="111"/>
      <c r="G973" s="153"/>
      <c r="H973" s="102"/>
      <c r="I973" s="102"/>
      <c r="J973" s="102"/>
      <c r="K973" s="102"/>
      <c r="L973" s="102"/>
      <c r="M973" s="102"/>
      <c r="N973" s="102"/>
      <c r="O973" s="102"/>
      <c r="P973" s="102"/>
      <c r="Q973" s="102"/>
    </row>
    <row r="974" spans="2:17" ht="15.75" customHeight="1">
      <c r="B974" s="101"/>
      <c r="C974" s="101"/>
      <c r="D974" s="101"/>
      <c r="F974" s="111"/>
      <c r="G974" s="153"/>
      <c r="H974" s="102"/>
      <c r="I974" s="102"/>
      <c r="J974" s="102"/>
      <c r="K974" s="102"/>
      <c r="L974" s="102"/>
      <c r="M974" s="102"/>
      <c r="N974" s="102"/>
      <c r="O974" s="102"/>
      <c r="P974" s="102"/>
      <c r="Q974" s="102"/>
    </row>
    <row r="975" spans="2:17" ht="15.75" customHeight="1">
      <c r="B975" s="101"/>
      <c r="C975" s="101"/>
      <c r="D975" s="101"/>
      <c r="F975" s="111"/>
      <c r="G975" s="153"/>
      <c r="H975" s="102"/>
      <c r="I975" s="102"/>
      <c r="J975" s="102"/>
      <c r="K975" s="102"/>
      <c r="L975" s="102"/>
      <c r="M975" s="102"/>
      <c r="N975" s="102"/>
      <c r="O975" s="102"/>
      <c r="P975" s="102"/>
      <c r="Q975" s="102"/>
    </row>
    <row r="976" spans="2:17" ht="15.75" customHeight="1">
      <c r="B976" s="101"/>
      <c r="C976" s="101"/>
      <c r="D976" s="101"/>
      <c r="F976" s="111"/>
      <c r="G976" s="153"/>
      <c r="H976" s="102"/>
      <c r="I976" s="102"/>
      <c r="J976" s="102"/>
      <c r="K976" s="102"/>
      <c r="L976" s="102"/>
      <c r="M976" s="102"/>
      <c r="N976" s="102"/>
      <c r="O976" s="102"/>
      <c r="P976" s="102"/>
      <c r="Q976" s="102"/>
    </row>
    <row r="977" spans="2:17" ht="15.75" customHeight="1">
      <c r="B977" s="101"/>
      <c r="C977" s="101"/>
      <c r="D977" s="101"/>
      <c r="F977" s="111"/>
      <c r="G977" s="153"/>
      <c r="H977" s="102"/>
      <c r="I977" s="102"/>
      <c r="J977" s="102"/>
      <c r="K977" s="102"/>
      <c r="L977" s="102"/>
      <c r="M977" s="102"/>
      <c r="N977" s="102"/>
      <c r="O977" s="102"/>
      <c r="P977" s="102"/>
      <c r="Q977" s="102"/>
    </row>
    <row r="978" spans="2:17" ht="15.75" customHeight="1">
      <c r="B978" s="101"/>
      <c r="C978" s="101"/>
      <c r="D978" s="101"/>
      <c r="F978" s="111"/>
      <c r="G978" s="153"/>
      <c r="H978" s="102"/>
      <c r="I978" s="102"/>
      <c r="J978" s="102"/>
      <c r="K978" s="102"/>
      <c r="L978" s="102"/>
      <c r="M978" s="102"/>
      <c r="N978" s="102"/>
      <c r="O978" s="102"/>
      <c r="P978" s="102"/>
      <c r="Q978" s="102"/>
    </row>
    <row r="979" spans="2:17" ht="15.75" customHeight="1">
      <c r="B979" s="101"/>
      <c r="C979" s="101"/>
      <c r="D979" s="101"/>
      <c r="F979" s="111"/>
      <c r="G979" s="153"/>
      <c r="H979" s="102"/>
      <c r="I979" s="102"/>
      <c r="J979" s="102"/>
      <c r="K979" s="102"/>
      <c r="L979" s="102"/>
      <c r="M979" s="102"/>
      <c r="N979" s="102"/>
      <c r="O979" s="102"/>
      <c r="P979" s="102"/>
      <c r="Q979" s="102"/>
    </row>
    <row r="980" spans="2:17" ht="15.75" customHeight="1">
      <c r="B980" s="101"/>
      <c r="C980" s="101"/>
      <c r="D980" s="101"/>
      <c r="F980" s="111"/>
      <c r="G980" s="153"/>
      <c r="H980" s="102"/>
      <c r="I980" s="102"/>
      <c r="J980" s="102"/>
      <c r="K980" s="102"/>
      <c r="L980" s="102"/>
      <c r="M980" s="102"/>
      <c r="N980" s="102"/>
      <c r="O980" s="102"/>
      <c r="P980" s="102"/>
      <c r="Q980" s="102"/>
    </row>
    <row r="981" spans="2:17" ht="15.75" customHeight="1">
      <c r="B981" s="101"/>
      <c r="C981" s="101"/>
      <c r="D981" s="101"/>
      <c r="F981" s="111"/>
      <c r="G981" s="153"/>
      <c r="H981" s="102"/>
      <c r="I981" s="102"/>
      <c r="J981" s="102"/>
      <c r="K981" s="102"/>
      <c r="L981" s="102"/>
      <c r="M981" s="102"/>
      <c r="N981" s="102"/>
      <c r="O981" s="102"/>
      <c r="P981" s="102"/>
      <c r="Q981" s="102"/>
    </row>
    <row r="982" spans="2:17" ht="15.75" customHeight="1">
      <c r="B982" s="101"/>
      <c r="C982" s="101"/>
      <c r="D982" s="101"/>
      <c r="F982" s="111"/>
      <c r="G982" s="153"/>
      <c r="H982" s="102"/>
      <c r="I982" s="102"/>
      <c r="J982" s="102"/>
      <c r="K982" s="102"/>
      <c r="L982" s="102"/>
      <c r="M982" s="102"/>
      <c r="N982" s="102"/>
      <c r="O982" s="102"/>
      <c r="P982" s="102"/>
      <c r="Q982" s="102"/>
    </row>
    <row r="983" spans="2:17" ht="15.75" customHeight="1">
      <c r="B983" s="101"/>
      <c r="C983" s="101"/>
      <c r="D983" s="101"/>
      <c r="F983" s="111"/>
      <c r="G983" s="153"/>
      <c r="H983" s="102"/>
      <c r="I983" s="102"/>
      <c r="J983" s="102"/>
      <c r="K983" s="102"/>
      <c r="L983" s="102"/>
      <c r="M983" s="102"/>
      <c r="N983" s="102"/>
      <c r="O983" s="102"/>
      <c r="P983" s="102"/>
      <c r="Q983" s="102"/>
    </row>
    <row r="984" spans="2:17" ht="15.75" customHeight="1">
      <c r="B984" s="101"/>
      <c r="C984" s="101"/>
      <c r="D984" s="101"/>
      <c r="F984" s="111"/>
      <c r="G984" s="153"/>
      <c r="H984" s="102"/>
      <c r="I984" s="102"/>
      <c r="J984" s="102"/>
      <c r="K984" s="102"/>
      <c r="L984" s="102"/>
      <c r="M984" s="102"/>
      <c r="N984" s="102"/>
      <c r="O984" s="102"/>
      <c r="P984" s="102"/>
      <c r="Q984" s="102"/>
    </row>
    <row r="985" spans="2:17" ht="15.75" customHeight="1">
      <c r="B985" s="101"/>
      <c r="C985" s="101"/>
      <c r="D985" s="101"/>
      <c r="F985" s="111"/>
      <c r="G985" s="153"/>
      <c r="H985" s="102"/>
      <c r="I985" s="102"/>
      <c r="J985" s="102"/>
      <c r="K985" s="102"/>
      <c r="L985" s="102"/>
      <c r="M985" s="102"/>
      <c r="N985" s="102"/>
      <c r="O985" s="102"/>
      <c r="P985" s="102"/>
      <c r="Q985" s="102"/>
    </row>
    <row r="986" spans="2:17" ht="15.75" customHeight="1">
      <c r="B986" s="101"/>
      <c r="C986" s="101"/>
      <c r="D986" s="101"/>
      <c r="F986" s="111"/>
      <c r="G986" s="153"/>
      <c r="H986" s="102"/>
      <c r="I986" s="102"/>
      <c r="J986" s="102"/>
      <c r="K986" s="102"/>
      <c r="L986" s="102"/>
      <c r="M986" s="102"/>
      <c r="N986" s="102"/>
      <c r="O986" s="102"/>
      <c r="P986" s="102"/>
      <c r="Q986" s="102"/>
    </row>
    <row r="987" spans="2:17" ht="15.75" customHeight="1">
      <c r="B987" s="101"/>
      <c r="C987" s="101"/>
      <c r="D987" s="101"/>
      <c r="F987" s="111"/>
      <c r="G987" s="153"/>
      <c r="H987" s="102"/>
      <c r="I987" s="102"/>
      <c r="J987" s="102"/>
      <c r="K987" s="102"/>
      <c r="L987" s="102"/>
      <c r="M987" s="102"/>
      <c r="N987" s="102"/>
      <c r="O987" s="102"/>
      <c r="P987" s="102"/>
      <c r="Q987" s="102"/>
    </row>
    <row r="988" spans="2:17" ht="15.75" customHeight="1">
      <c r="B988" s="101"/>
      <c r="C988" s="101"/>
      <c r="D988" s="101"/>
      <c r="F988" s="111"/>
      <c r="G988" s="153"/>
      <c r="H988" s="102"/>
      <c r="I988" s="102"/>
      <c r="J988" s="102"/>
      <c r="K988" s="102"/>
      <c r="L988" s="102"/>
      <c r="M988" s="102"/>
      <c r="N988" s="102"/>
      <c r="O988" s="102"/>
      <c r="P988" s="102"/>
      <c r="Q988" s="102"/>
    </row>
    <row r="989" spans="2:17" ht="15.75" customHeight="1">
      <c r="B989" s="101"/>
      <c r="C989" s="101"/>
      <c r="D989" s="101"/>
      <c r="F989" s="111"/>
      <c r="G989" s="153"/>
      <c r="H989" s="102"/>
      <c r="I989" s="102"/>
      <c r="J989" s="102"/>
      <c r="K989" s="102"/>
      <c r="L989" s="102"/>
      <c r="M989" s="102"/>
      <c r="N989" s="102"/>
      <c r="O989" s="102"/>
      <c r="P989" s="102"/>
      <c r="Q989" s="102"/>
    </row>
    <row r="990" spans="2:17" ht="15.75" customHeight="1">
      <c r="B990" s="101"/>
      <c r="C990" s="101"/>
      <c r="D990" s="101"/>
      <c r="F990" s="111"/>
      <c r="G990" s="153"/>
      <c r="H990" s="102"/>
      <c r="I990" s="102"/>
      <c r="J990" s="102"/>
      <c r="K990" s="102"/>
      <c r="L990" s="102"/>
      <c r="M990" s="102"/>
      <c r="N990" s="102"/>
      <c r="O990" s="102"/>
      <c r="P990" s="102"/>
      <c r="Q990" s="102"/>
    </row>
    <row r="991" spans="2:17" ht="15.75" customHeight="1">
      <c r="B991" s="101"/>
      <c r="C991" s="101"/>
      <c r="D991" s="101"/>
      <c r="F991" s="111"/>
      <c r="G991" s="153"/>
      <c r="H991" s="102"/>
      <c r="I991" s="102"/>
      <c r="J991" s="102"/>
      <c r="K991" s="102"/>
      <c r="L991" s="102"/>
      <c r="M991" s="102"/>
      <c r="N991" s="102"/>
      <c r="O991" s="102"/>
      <c r="P991" s="102"/>
      <c r="Q991" s="102"/>
    </row>
    <row r="992" spans="2:17" ht="15.75" customHeight="1">
      <c r="B992" s="101"/>
      <c r="C992" s="101"/>
      <c r="D992" s="101"/>
      <c r="F992" s="111"/>
      <c r="G992" s="153"/>
      <c r="H992" s="102"/>
      <c r="I992" s="102"/>
      <c r="J992" s="102"/>
      <c r="K992" s="102"/>
      <c r="L992" s="102"/>
      <c r="M992" s="102"/>
      <c r="N992" s="102"/>
      <c r="O992" s="102"/>
      <c r="P992" s="102"/>
      <c r="Q992" s="102"/>
    </row>
    <row r="993" spans="2:17" ht="15.75" customHeight="1">
      <c r="B993" s="101"/>
      <c r="C993" s="101"/>
      <c r="D993" s="101"/>
      <c r="F993" s="111"/>
      <c r="G993" s="153"/>
      <c r="H993" s="102"/>
      <c r="I993" s="102"/>
      <c r="J993" s="102"/>
      <c r="K993" s="102"/>
      <c r="L993" s="102"/>
      <c r="M993" s="102"/>
      <c r="N993" s="102"/>
      <c r="O993" s="102"/>
      <c r="P993" s="102"/>
      <c r="Q993" s="102"/>
    </row>
    <row r="994" spans="2:17" ht="15.75" customHeight="1">
      <c r="B994" s="101"/>
      <c r="C994" s="101"/>
      <c r="D994" s="101"/>
      <c r="F994" s="111"/>
      <c r="G994" s="153"/>
      <c r="H994" s="102"/>
      <c r="I994" s="102"/>
      <c r="J994" s="102"/>
      <c r="K994" s="102"/>
      <c r="L994" s="102"/>
      <c r="M994" s="102"/>
      <c r="N994" s="102"/>
      <c r="O994" s="102"/>
      <c r="P994" s="102"/>
      <c r="Q994" s="102"/>
    </row>
    <row r="995" spans="2:17" ht="15.75" customHeight="1">
      <c r="B995" s="101"/>
      <c r="C995" s="101"/>
      <c r="D995" s="101"/>
      <c r="F995" s="111"/>
      <c r="G995" s="153"/>
      <c r="H995" s="102"/>
      <c r="I995" s="102"/>
      <c r="J995" s="102"/>
      <c r="K995" s="102"/>
      <c r="L995" s="102"/>
      <c r="M995" s="102"/>
      <c r="N995" s="102"/>
      <c r="O995" s="102"/>
      <c r="P995" s="102"/>
      <c r="Q995" s="102"/>
    </row>
    <row r="996" spans="2:17" ht="15.75" customHeight="1">
      <c r="B996" s="101"/>
      <c r="C996" s="101"/>
      <c r="D996" s="101"/>
      <c r="F996" s="111"/>
      <c r="G996" s="153"/>
      <c r="H996" s="102"/>
      <c r="I996" s="102"/>
      <c r="J996" s="102"/>
      <c r="K996" s="102"/>
      <c r="L996" s="102"/>
      <c r="M996" s="102"/>
      <c r="N996" s="102"/>
      <c r="O996" s="102"/>
      <c r="P996" s="102"/>
      <c r="Q996" s="102"/>
    </row>
    <row r="997" spans="2:17" ht="15.75" customHeight="1">
      <c r="B997" s="101"/>
      <c r="C997" s="101"/>
      <c r="D997" s="101"/>
      <c r="F997" s="111"/>
      <c r="G997" s="153"/>
      <c r="H997" s="102"/>
      <c r="I997" s="102"/>
      <c r="J997" s="102"/>
      <c r="K997" s="102"/>
      <c r="L997" s="102"/>
      <c r="M997" s="102"/>
      <c r="N997" s="102"/>
      <c r="O997" s="102"/>
      <c r="P997" s="102"/>
      <c r="Q997" s="102"/>
    </row>
    <row r="998" spans="2:17" ht="15.75" customHeight="1">
      <c r="B998" s="101"/>
      <c r="C998" s="101"/>
      <c r="D998" s="101"/>
      <c r="F998" s="111"/>
      <c r="G998" s="153"/>
      <c r="H998" s="102"/>
      <c r="I998" s="102"/>
      <c r="J998" s="102"/>
      <c r="K998" s="102"/>
      <c r="L998" s="102"/>
      <c r="M998" s="102"/>
      <c r="N998" s="102"/>
      <c r="O998" s="102"/>
      <c r="P998" s="102"/>
      <c r="Q998" s="102"/>
    </row>
    <row r="999" spans="2:17" ht="15.75" customHeight="1">
      <c r="B999" s="101"/>
      <c r="C999" s="101"/>
      <c r="D999" s="101"/>
      <c r="F999" s="111"/>
      <c r="G999" s="153"/>
      <c r="H999" s="102"/>
      <c r="I999" s="102"/>
      <c r="J999" s="102"/>
      <c r="K999" s="102"/>
      <c r="L999" s="102"/>
      <c r="M999" s="102"/>
      <c r="N999" s="102"/>
      <c r="O999" s="102"/>
      <c r="P999" s="102"/>
      <c r="Q999" s="102"/>
    </row>
    <row r="1000" spans="2:17" ht="15.75" customHeight="1">
      <c r="B1000" s="101"/>
      <c r="C1000" s="101"/>
      <c r="D1000" s="101"/>
      <c r="F1000" s="111"/>
      <c r="G1000" s="153"/>
      <c r="H1000" s="102"/>
      <c r="I1000" s="102"/>
      <c r="J1000" s="102"/>
      <c r="K1000" s="102"/>
      <c r="L1000" s="102"/>
      <c r="M1000" s="102"/>
      <c r="N1000" s="102"/>
      <c r="O1000" s="102"/>
      <c r="P1000" s="102"/>
      <c r="Q1000" s="102"/>
    </row>
  </sheetData>
  <mergeCells count="11">
    <mergeCell ref="O7:O8"/>
    <mergeCell ref="P7:P8"/>
    <mergeCell ref="B5:Q5"/>
    <mergeCell ref="B6:Q6"/>
    <mergeCell ref="B7:B8"/>
    <mergeCell ref="C7:C8"/>
    <mergeCell ref="G7:G8"/>
    <mergeCell ref="H7:K7"/>
    <mergeCell ref="L7:N7"/>
    <mergeCell ref="Q7:Q8"/>
    <mergeCell ref="D7:D8"/>
  </mergeCells>
  <dataValidations count="1">
    <dataValidation type="list" allowBlank="1" showErrorMessage="1" sqref="C10:D489" xr:uid="{00000000-0002-0000-0300-000000000000}">
      <formula1>MACT</formula1>
    </dataValidation>
  </dataValidations>
  <pageMargins left="0.7" right="0.7" top="0.75" bottom="0.75" header="0" footer="0"/>
  <pageSetup orientation="portrait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:Q1000"/>
  <sheetViews>
    <sheetView showGridLines="0" tabSelected="1" topLeftCell="A7" workbookViewId="0">
      <selection activeCell="G10" sqref="G10"/>
    </sheetView>
  </sheetViews>
  <sheetFormatPr defaultColWidth="11.25" defaultRowHeight="15" customHeight="1"/>
  <cols>
    <col min="1" max="1" width="3" customWidth="1"/>
    <col min="2" max="2" width="17.25" customWidth="1"/>
    <col min="3" max="3" width="25.125" customWidth="1"/>
    <col min="4" max="4" width="11.375" customWidth="1"/>
    <col min="5" max="5" width="9.625" customWidth="1"/>
    <col min="6" max="6" width="14" customWidth="1"/>
    <col min="7" max="8" width="15.25" customWidth="1"/>
    <col min="9" max="9" width="10.625" customWidth="1"/>
    <col min="10" max="10" width="15.125" customWidth="1"/>
    <col min="11" max="11" width="14.5" customWidth="1"/>
    <col min="12" max="15" width="13" customWidth="1"/>
    <col min="16" max="16" width="13.5" customWidth="1"/>
    <col min="17" max="27" width="8.5" customWidth="1"/>
  </cols>
  <sheetData>
    <row r="1" spans="1:16" ht="15.75" customHeight="1">
      <c r="A1" s="100" t="str">
        <f>"                                         "&amp;ThongtinDN!C5&amp;" "&amp;ThongtinDN!D5</f>
        <v xml:space="preserve">                                         Tên đơn vị:  </v>
      </c>
      <c r="I1" s="102"/>
      <c r="P1" s="179"/>
    </row>
    <row r="2" spans="1:16" ht="15.75" customHeight="1">
      <c r="A2" s="100" t="str">
        <f>"                                         "&amp;ThongtinDN!C6&amp;" "&amp;ThongtinDN!D6</f>
        <v xml:space="preserve">                                         Địa chỉ: </v>
      </c>
      <c r="I2" s="102"/>
      <c r="P2" s="179"/>
    </row>
    <row r="3" spans="1:16" ht="15.75" customHeight="1">
      <c r="A3" s="100" t="str">
        <f>"                                         "&amp;ThongtinDN!C7&amp;" "&amp;ThongtinDN!D7</f>
        <v xml:space="preserve">                                         MST:  </v>
      </c>
      <c r="I3" s="102"/>
      <c r="P3" s="179"/>
    </row>
    <row r="4" spans="1:16" ht="26.25" customHeight="1">
      <c r="C4" s="103" t="s">
        <v>191</v>
      </c>
      <c r="D4" s="103"/>
      <c r="E4" s="103"/>
      <c r="F4" s="103"/>
      <c r="G4" s="103"/>
      <c r="H4" s="103"/>
      <c r="I4" s="105"/>
      <c r="J4" s="103"/>
      <c r="K4" s="103"/>
      <c r="P4" s="179"/>
    </row>
    <row r="5" spans="1:16" ht="15.75" customHeight="1">
      <c r="I5" s="102"/>
      <c r="P5" s="179"/>
    </row>
    <row r="6" spans="1:16" ht="15.75" customHeight="1">
      <c r="C6" s="180" t="s">
        <v>192</v>
      </c>
      <c r="D6" s="181" t="s">
        <v>95</v>
      </c>
      <c r="I6" s="102"/>
      <c r="P6" s="179"/>
    </row>
    <row r="7" spans="1:16" ht="15.75" customHeight="1">
      <c r="A7" s="182" t="s">
        <v>193</v>
      </c>
      <c r="B7" s="101"/>
      <c r="C7" s="181" t="str">
        <f>VLOOKUP('Chi tiết'!$D$6,'Hợp đồng'!$B$9:$V$101,5,0)</f>
        <v>Công Ty TNHH A</v>
      </c>
      <c r="I7" s="102"/>
      <c r="P7" s="179"/>
    </row>
    <row r="8" spans="1:16" ht="15.75" customHeight="1">
      <c r="A8" s="182" t="s">
        <v>194</v>
      </c>
      <c r="B8" s="101"/>
      <c r="C8" s="181" t="str">
        <f>VLOOKUP('Chi tiết'!$D$6,'Hợp đồng'!$B$9:$V$101,2,0)</f>
        <v>Khối văn phòng</v>
      </c>
      <c r="I8" s="102"/>
      <c r="P8" s="179"/>
    </row>
    <row r="9" spans="1:16" ht="15.75" customHeight="1">
      <c r="A9" s="182" t="s">
        <v>195</v>
      </c>
      <c r="B9" s="101"/>
      <c r="C9" s="181" t="str">
        <f>VLOOKUP('Chi tiết'!$D$6,'Hợp đồng'!$B$9:$V$101,3,0)</f>
        <v xml:space="preserve">Văn bàn </v>
      </c>
      <c r="I9" s="102"/>
      <c r="J9" s="102"/>
      <c r="K9" s="102"/>
      <c r="P9" s="179"/>
    </row>
    <row r="10" spans="1:16" ht="15.75" customHeight="1">
      <c r="A10" s="182" t="s">
        <v>196</v>
      </c>
      <c r="B10" s="101"/>
      <c r="C10" s="183" t="str">
        <f>VLOOKUP('Chi tiết'!$D$6,'Hợp đồng'!$B$9:$V$101,6,0)</f>
        <v>01/HĐKT/TNC</v>
      </c>
      <c r="E10" s="182" t="s">
        <v>197</v>
      </c>
      <c r="G10" s="101">
        <f>VLOOKUP('Chi tiết'!$D$6,'Hợp đồng'!$B$9:$V$101,7,0)</f>
        <v>43831</v>
      </c>
      <c r="H10" s="102"/>
      <c r="I10" s="184"/>
      <c r="J10" s="102"/>
      <c r="K10" s="102"/>
      <c r="L10" s="182"/>
      <c r="M10" s="182"/>
      <c r="N10" s="182"/>
      <c r="O10" s="182"/>
      <c r="P10" s="185"/>
    </row>
    <row r="11" spans="1:16" ht="15.75" customHeight="1">
      <c r="A11" s="182" t="s">
        <v>198</v>
      </c>
      <c r="B11" s="101"/>
      <c r="C11" s="186" t="s">
        <v>199</v>
      </c>
      <c r="D11" s="101">
        <f>VLOOKUP('Chi tiết'!$D$6,'Hợp đồng'!$B$9:$V$101,11,0)</f>
        <v>43831</v>
      </c>
      <c r="E11" s="182" t="s">
        <v>200</v>
      </c>
      <c r="G11" s="101">
        <f>VLOOKUP('Chi tiết'!$D$6,'Hợp đồng'!$B$9:$V$101,12,0)</f>
        <v>43963</v>
      </c>
      <c r="H11" s="102"/>
      <c r="I11" s="184"/>
      <c r="K11" s="102"/>
      <c r="L11" s="182"/>
      <c r="M11" s="182"/>
      <c r="N11" s="182"/>
      <c r="O11" s="182"/>
      <c r="P11" s="185"/>
    </row>
    <row r="12" spans="1:16" ht="15.75" customHeight="1">
      <c r="A12" s="182" t="s">
        <v>201</v>
      </c>
      <c r="B12" s="101"/>
      <c r="C12" s="102">
        <f>VLOOKUP('Chi tiết'!$D$6,'Hợp đồng'!$B$9:$V$101,8,0)</f>
        <v>4500000000</v>
      </c>
      <c r="H12" s="102"/>
      <c r="I12" s="184"/>
      <c r="K12" s="102"/>
      <c r="P12" s="179"/>
    </row>
    <row r="13" spans="1:16" ht="15.75" customHeight="1">
      <c r="A13" s="182" t="s">
        <v>66</v>
      </c>
      <c r="B13" s="101"/>
      <c r="C13" s="102">
        <f>VLOOKUP('Chi tiết'!$D$6,'Hợp đồng'!$B$9:$V$101,9,0)</f>
        <v>2000000</v>
      </c>
      <c r="H13" s="102"/>
      <c r="I13" s="184"/>
      <c r="J13" s="182"/>
      <c r="K13" s="102"/>
      <c r="L13" s="187"/>
      <c r="M13" s="187"/>
      <c r="P13" s="179"/>
    </row>
    <row r="14" spans="1:16" ht="15.75" customHeight="1">
      <c r="A14" s="182" t="s">
        <v>67</v>
      </c>
      <c r="B14" s="101"/>
      <c r="C14" s="188">
        <f>C12+C13</f>
        <v>4502000000</v>
      </c>
      <c r="E14" s="182" t="s">
        <v>202</v>
      </c>
      <c r="F14" s="102"/>
      <c r="G14" s="189">
        <f ca="1">C14-G16</f>
        <v>4496011375</v>
      </c>
      <c r="H14" s="102"/>
      <c r="I14" s="102"/>
      <c r="J14" s="102"/>
      <c r="K14" s="102"/>
      <c r="P14" s="179"/>
    </row>
    <row r="15" spans="1:16" ht="15.75" customHeight="1">
      <c r="A15" s="100" t="s">
        <v>203</v>
      </c>
      <c r="E15" s="182"/>
      <c r="F15" s="102"/>
      <c r="G15" s="190"/>
      <c r="H15" s="102"/>
      <c r="I15" s="102"/>
      <c r="J15" s="187"/>
      <c r="P15" s="179"/>
    </row>
    <row r="16" spans="1:16" ht="15.75" customHeight="1">
      <c r="A16" s="100"/>
      <c r="C16" s="191" t="s">
        <v>204</v>
      </c>
      <c r="E16" s="182" t="s">
        <v>205</v>
      </c>
      <c r="F16" s="102"/>
      <c r="G16" s="192">
        <f ca="1">O25</f>
        <v>5988625</v>
      </c>
      <c r="H16" s="102"/>
      <c r="I16" s="187"/>
      <c r="P16" s="179"/>
    </row>
    <row r="17" spans="1:17" ht="15.75" customHeight="1">
      <c r="A17" s="193" t="s">
        <v>206</v>
      </c>
      <c r="B17" s="194"/>
      <c r="C17" s="195">
        <f ca="1">K25</f>
        <v>5742625</v>
      </c>
      <c r="E17" s="182" t="s">
        <v>207</v>
      </c>
      <c r="F17" s="102"/>
      <c r="G17" s="188">
        <f ca="1">C14-C21</f>
        <v>3651211421</v>
      </c>
      <c r="H17" s="102">
        <v>3656954046</v>
      </c>
      <c r="I17" s="102">
        <f ca="1">G17-H17</f>
        <v>-5742625</v>
      </c>
      <c r="P17" s="179"/>
    </row>
    <row r="18" spans="1:17" ht="15.75" customHeight="1">
      <c r="A18" s="196" t="s">
        <v>208</v>
      </c>
      <c r="B18" s="197"/>
      <c r="C18" s="198">
        <f ca="1">L25</f>
        <v>550505954</v>
      </c>
      <c r="E18" s="153"/>
      <c r="F18" s="102"/>
      <c r="G18" s="102"/>
      <c r="I18" s="102"/>
      <c r="P18" s="179"/>
    </row>
    <row r="19" spans="1:17" ht="15.75" customHeight="1">
      <c r="A19" s="196" t="s">
        <v>209</v>
      </c>
      <c r="B19" s="197"/>
      <c r="C19" s="198">
        <f ca="1">M25</f>
        <v>294540000</v>
      </c>
      <c r="E19" s="153"/>
      <c r="F19" s="102"/>
      <c r="G19" s="102"/>
      <c r="I19" s="102"/>
      <c r="P19" s="179"/>
    </row>
    <row r="20" spans="1:17" ht="15.75" customHeight="1">
      <c r="A20" s="196" t="s">
        <v>210</v>
      </c>
      <c r="B20" s="197"/>
      <c r="C20" s="198">
        <f ca="1">N25</f>
        <v>0</v>
      </c>
      <c r="E20" s="153"/>
      <c r="F20" s="102"/>
      <c r="G20" s="102"/>
      <c r="I20" s="102"/>
      <c r="P20" s="179"/>
    </row>
    <row r="21" spans="1:17" ht="15.75" customHeight="1">
      <c r="A21" s="199" t="s">
        <v>211</v>
      </c>
      <c r="B21" s="200"/>
      <c r="C21" s="201">
        <f ca="1">SUM(C17:C19)</f>
        <v>850788579</v>
      </c>
      <c r="E21" s="153"/>
      <c r="F21" s="102"/>
      <c r="G21" s="102"/>
      <c r="I21" s="102"/>
      <c r="J21" s="264">
        <v>550505954</v>
      </c>
      <c r="K21" s="264">
        <v>294540000</v>
      </c>
      <c r="P21" s="179"/>
    </row>
    <row r="22" spans="1:17" ht="15.75" customHeight="1" thickBot="1">
      <c r="A22" s="100"/>
      <c r="B22" s="182"/>
      <c r="C22" s="202"/>
      <c r="I22" s="102"/>
      <c r="P22" s="179"/>
    </row>
    <row r="23" spans="1:17" ht="15.75" customHeight="1">
      <c r="B23" s="317" t="s">
        <v>107</v>
      </c>
      <c r="C23" s="260"/>
      <c r="D23" s="203" t="s">
        <v>108</v>
      </c>
      <c r="E23" s="203" t="s">
        <v>109</v>
      </c>
      <c r="F23" s="204" t="s">
        <v>110</v>
      </c>
      <c r="G23" s="318" t="s">
        <v>111</v>
      </c>
      <c r="H23" s="293"/>
      <c r="I23" s="293"/>
      <c r="J23" s="294"/>
      <c r="K23" s="318" t="s">
        <v>112</v>
      </c>
      <c r="L23" s="293"/>
      <c r="M23" s="294"/>
      <c r="N23" s="319" t="s">
        <v>212</v>
      </c>
      <c r="O23" s="320" t="s">
        <v>114</v>
      </c>
      <c r="P23" s="321" t="s">
        <v>224</v>
      </c>
      <c r="Q23" s="315" t="s">
        <v>65</v>
      </c>
    </row>
    <row r="24" spans="1:17" ht="39" customHeight="1" thickBot="1">
      <c r="B24" s="287"/>
      <c r="C24" s="256"/>
      <c r="D24" s="205"/>
      <c r="E24" s="205"/>
      <c r="F24" s="206"/>
      <c r="G24" s="207" t="s">
        <v>70</v>
      </c>
      <c r="H24" s="207" t="s">
        <v>71</v>
      </c>
      <c r="I24" s="208" t="s">
        <v>72</v>
      </c>
      <c r="J24" s="209" t="s">
        <v>115</v>
      </c>
      <c r="K24" s="207" t="s">
        <v>70</v>
      </c>
      <c r="L24" s="207" t="s">
        <v>71</v>
      </c>
      <c r="M24" s="208" t="s">
        <v>72</v>
      </c>
      <c r="N24" s="299"/>
      <c r="O24" s="291"/>
      <c r="P24" s="322"/>
      <c r="Q24" s="316"/>
    </row>
    <row r="25" spans="1:17" ht="15.75" customHeight="1">
      <c r="B25" s="210"/>
      <c r="C25" s="261"/>
      <c r="D25" s="211" t="s">
        <v>105</v>
      </c>
      <c r="E25" s="211"/>
      <c r="F25" s="212"/>
      <c r="G25" s="213"/>
      <c r="H25" s="213"/>
      <c r="I25" s="214"/>
      <c r="J25" s="215"/>
      <c r="K25" s="216">
        <f ca="1">SUM(J26:J572)</f>
        <v>5742625</v>
      </c>
      <c r="L25" s="216">
        <f ca="1">SUM(K26:K572)</f>
        <v>550505954</v>
      </c>
      <c r="M25" s="216">
        <f ca="1">SUM(L26:L572)</f>
        <v>294540000</v>
      </c>
      <c r="N25" s="216">
        <f ca="1">SUM(M26:M572)</f>
        <v>0</v>
      </c>
      <c r="O25" s="216">
        <f ca="1">SUM(N26:N572)</f>
        <v>5988625</v>
      </c>
      <c r="P25" s="259"/>
      <c r="Q25" s="259"/>
    </row>
    <row r="26" spans="1:17" ht="15.75" customHeight="1">
      <c r="B26" s="217">
        <f t="array" ref="B26">IF($Q26="","",INDEX('Nhập liệu'!$B$10:$B$10000,'Chi tiết'!$Q26))</f>
        <v>44008</v>
      </c>
      <c r="C26" s="262"/>
      <c r="D26" s="218" t="str" cm="1">
        <f t="array" ref="D26">IF($Q26="","",INDEX('Nhập liệu'!$E$10:$E$10000,'Chi tiết'!$Q26))</f>
        <v>Chi tiền photo A2</v>
      </c>
      <c r="E26" s="219" t="str">
        <f t="array" ref="E26">IF($Q26="","",INDEX('Nhập liệu'!$F$10:$F$10000,'Chi tiết'!$Q26))</f>
        <v>tờ</v>
      </c>
      <c r="F26" s="220">
        <f t="array" ref="F26">IF($Q26="","",INDEX('Nhập liệu'!$G$10:$G$10000,'Chi tiết'!$Q26))</f>
        <v>83</v>
      </c>
      <c r="G26" s="219">
        <f t="array" ref="G26">IF($Q26="","",INDEX('Nhập liệu'!$H$10:$H$10000,'Chi tiết'!$Q26))</f>
        <v>0</v>
      </c>
      <c r="H26" s="219">
        <f t="array" ref="H26">IF($Q26="","",INDEX('Nhập liệu'!$I$10:$I$10000,'Chi tiết'!$Q26))</f>
        <v>0</v>
      </c>
      <c r="I26" s="219">
        <f t="array" ref="I26">IF($Q26="","",INDEX('Nhập liệu'!$J$10:$J$10000,'Chi tiết'!$Q26))</f>
        <v>0</v>
      </c>
      <c r="J26" s="219">
        <f t="array" ref="J26">IF($Q26="","",INDEX('Nhập liệu'!$K$10:$K$10000,'Chi tiết'!$Q26))</f>
        <v>3000</v>
      </c>
      <c r="K26" s="219">
        <f t="array" ref="K26">IF($Q26="","",INDEX('Nhập liệu'!$L$10:$L$10000,'Chi tiết'!$Q26))</f>
        <v>0</v>
      </c>
      <c r="L26" s="219">
        <f t="array" ref="L26">IF($Q26="","",INDEX('Nhập liệu'!$M$10:$M$10000,'Chi tiết'!$Q26))</f>
        <v>0</v>
      </c>
      <c r="M26" s="219">
        <f t="array" ref="M26">IF($Q26="","",INDEX('Nhập liệu'!$N$10:$N$10000,'Chi tiết'!$Q26))</f>
        <v>0</v>
      </c>
      <c r="N26" s="219">
        <f t="array" ref="N26">IF($Q26="","",INDEX('Nhập liệu'!$O$10:$O$10000,'Chi tiết'!$Q26))</f>
        <v>249000</v>
      </c>
      <c r="O26" s="219">
        <f t="array" ref="O26">IF($Q26="","",INDEX('Nhập liệu'!$P$10:$P$10000,'Chi tiết'!$Q26))</f>
        <v>0</v>
      </c>
      <c r="P26" s="257"/>
      <c r="Q26" s="221">
        <f>IF(TYPE(MATCH($D$6,'Nhập liệu'!$C$10:$C$10000,0))=16,"",MATCH($D$6,'Nhập liệu'!$C$10:$C$10000,0))</f>
        <v>1</v>
      </c>
    </row>
    <row r="27" spans="1:17" ht="15.75" customHeight="1">
      <c r="B27" s="217">
        <f t="array" aca="1" ref="B27" ca="1">IF($Q27="","",INDEX('Nhập liệu'!$B$10:$B$10000,'Chi tiết'!$Q27))</f>
        <v>44010</v>
      </c>
      <c r="C27" s="262"/>
      <c r="D27" s="218" t="str">
        <f t="array" aca="1" ref="D27" ca="1">IF($Q27="","",INDEX('Nhập liệu'!$E$10:$E$10000,'Chi tiết'!$Q27))</f>
        <v>Chi tiền mua vật tư xây láng trại</v>
      </c>
      <c r="E27" s="219">
        <f t="array" aca="1" ref="E27" ca="1">IF($Q27="","",INDEX('Nhập liệu'!$F$10:$F$10000,'Chi tiết'!$Q27))</f>
        <v>0</v>
      </c>
      <c r="F27" s="220">
        <f t="array" aca="1" ref="F27" ca="1">IF($Q27="","",INDEX('Nhập liệu'!$G$10:$G$10000,'Chi tiết'!$Q27))</f>
        <v>0</v>
      </c>
      <c r="G27" s="219">
        <f t="array" aca="1" ref="G27" ca="1">IF($Q27="","",INDEX('Nhập liệu'!$H$10:$H$10000,'Chi tiết'!$Q27))</f>
        <v>0</v>
      </c>
      <c r="H27" s="219">
        <f t="array" aca="1" ref="H27" ca="1">IF($Q27="","",INDEX('Nhập liệu'!$I$10:$I$10000,'Chi tiết'!$Q27))</f>
        <v>0</v>
      </c>
      <c r="I27" s="219">
        <f t="array" aca="1" ref="I27" ca="1">IF($Q27="","",INDEX('Nhập liệu'!$J$10:$J$10000,'Chi tiết'!$Q27))</f>
        <v>0</v>
      </c>
      <c r="J27" s="219">
        <f t="array" aca="1" ref="J27" ca="1">IF($Q27="","",INDEX('Nhập liệu'!$K$10:$K$10000,'Chi tiết'!$Q27))</f>
        <v>165000</v>
      </c>
      <c r="K27" s="219">
        <f t="array" aca="1" ref="K27" ca="1">IF($Q27="","",INDEX('Nhập liệu'!$L$10:$L$10000,'Chi tiết'!$Q27))</f>
        <v>0</v>
      </c>
      <c r="L27" s="219">
        <f t="array" aca="1" ref="L27" ca="1">IF($Q27="","",INDEX('Nhập liệu'!$M$10:$M$10000,'Chi tiết'!$Q27))</f>
        <v>0</v>
      </c>
      <c r="M27" s="219">
        <f t="array" aca="1" ref="M27" ca="1">IF($Q27="","",INDEX('Nhập liệu'!$N$10:$N$10000,'Chi tiết'!$Q27))</f>
        <v>0</v>
      </c>
      <c r="N27" s="219">
        <f t="array" aca="1" ref="N27" ca="1">IF($Q27="","",INDEX('Nhập liệu'!$O$10:$O$10000,'Chi tiết'!$Q27))</f>
        <v>165000</v>
      </c>
      <c r="O27" s="219">
        <f t="array" aca="1" ref="O27" ca="1">IF($Q27="","",INDEX('Nhập liệu'!$P$10:$P$10000,'Chi tiết'!$Q27))</f>
        <v>0</v>
      </c>
      <c r="P27" s="257"/>
      <c r="Q27" s="222">
        <f ca="1">IF(TYPE(MATCH($D$6,OFFSET('Nhập liệu'!$C$10,Q26,0):'Nhập liệu'!$C$10000,0)+Q26)=16,"",MATCH($D$6,OFFSET('Nhập liệu'!$C$10,Q26,0):'Nhập liệu'!$C$10000,0)+Q26)</f>
        <v>2</v>
      </c>
    </row>
    <row r="28" spans="1:17" ht="15.75" customHeight="1">
      <c r="B28" s="217">
        <f t="array" aca="1" ref="B28" ca="1">IF($Q28="","",INDEX('Nhập liệu'!$B$10:$B$10000,'Chi tiết'!$Q28))</f>
        <v>44010</v>
      </c>
      <c r="C28" s="262"/>
      <c r="D28" s="218" t="str">
        <f t="array" aca="1" ref="D28" ca="1">IF($Q28="","",INDEX('Nhập liệu'!$E$10:$E$10000,'Chi tiết'!$Q28))</f>
        <v>Thép lá mạ màu</v>
      </c>
      <c r="E28" s="219" t="str">
        <f t="array" aca="1" ref="E28" ca="1">IF($Q28="","",INDEX('Nhập liệu'!$F$10:$F$10000,'Chi tiết'!$Q28))</f>
        <v>kg</v>
      </c>
      <c r="F28" s="220">
        <f t="array" aca="1" ref="F28" ca="1">IF($Q28="","",INDEX('Nhập liệu'!$G$10:$G$10000,'Chi tiết'!$Q28))</f>
        <v>100</v>
      </c>
      <c r="G28" s="219">
        <f t="array" aca="1" ref="G28" ca="1">IF($Q28="","",INDEX('Nhập liệu'!$H$10:$H$10000,'Chi tiết'!$Q28))</f>
        <v>25200</v>
      </c>
      <c r="H28" s="219">
        <f t="array" aca="1" ref="H28" ca="1">IF($Q28="","",INDEX('Nhập liệu'!$I$10:$I$10000,'Chi tiết'!$Q28))</f>
        <v>0</v>
      </c>
      <c r="I28" s="219">
        <f t="array" aca="1" ref="I28" ca="1">IF($Q28="","",INDEX('Nhập liệu'!$J$10:$J$10000,'Chi tiết'!$Q28))</f>
        <v>0</v>
      </c>
      <c r="J28" s="219">
        <f t="array" aca="1" ref="J28" ca="1">IF($Q28="","",INDEX('Nhập liệu'!$K$10:$K$10000,'Chi tiết'!$Q28))</f>
        <v>0</v>
      </c>
      <c r="K28" s="219">
        <f t="array" aca="1" ref="K28" ca="1">IF($Q28="","",INDEX('Nhập liệu'!$L$10:$L$10000,'Chi tiết'!$Q28))</f>
        <v>2520000</v>
      </c>
      <c r="L28" s="219">
        <f t="array" aca="1" ref="L28" ca="1">IF($Q28="","",INDEX('Nhập liệu'!$M$10:$M$10000,'Chi tiết'!$Q28))</f>
        <v>0</v>
      </c>
      <c r="M28" s="219">
        <f t="array" aca="1" ref="M28" ca="1">IF($Q28="","",INDEX('Nhập liệu'!$N$10:$N$10000,'Chi tiết'!$Q28))</f>
        <v>0</v>
      </c>
      <c r="N28" s="219">
        <f t="array" aca="1" ref="N28" ca="1">IF($Q28="","",INDEX('Nhập liệu'!$O$10:$O$10000,'Chi tiết'!$Q28))</f>
        <v>0</v>
      </c>
      <c r="O28" s="219">
        <f t="array" aca="1" ref="O28" ca="1">IF($Q28="","",INDEX('Nhập liệu'!$P$10:$P$10000,'Chi tiết'!$Q28))</f>
        <v>0</v>
      </c>
      <c r="P28" s="257"/>
      <c r="Q28" s="222">
        <f ca="1">IF(TYPE(MATCH($D$6,OFFSET('Nhập liệu'!$C$10,Q27,0):'Nhập liệu'!$C$10000,0)+Q27)=16,"",MATCH($D$6,OFFSET('Nhập liệu'!$C$10,Q27,0):'Nhập liệu'!$C$10000,0)+Q27)</f>
        <v>3</v>
      </c>
    </row>
    <row r="29" spans="1:17" ht="15.75" customHeight="1">
      <c r="B29" s="217">
        <f t="array" aca="1" ref="B29" ca="1">IF($Q29="","",INDEX('Nhập liệu'!$B$10:$B$10000,'Chi tiết'!$Q29))</f>
        <v>44013</v>
      </c>
      <c r="C29" s="262"/>
      <c r="D29" s="218" t="str">
        <f t="array" aca="1" ref="D29" ca="1">IF($Q29="","",INDEX('Nhập liệu'!$E$10:$E$10000,'Chi tiết'!$Q29))</f>
        <v>Tạm ứng tiền từ CĐT</v>
      </c>
      <c r="E29" s="219">
        <f t="array" aca="1" ref="E29" ca="1">IF($Q29="","",INDEX('Nhập liệu'!$F$10:$F$10000,'Chi tiết'!$Q29))</f>
        <v>0</v>
      </c>
      <c r="F29" s="220">
        <f t="array" aca="1" ref="F29" ca="1">IF($Q29="","",INDEX('Nhập liệu'!$G$10:$G$10000,'Chi tiết'!$Q29))</f>
        <v>0</v>
      </c>
      <c r="G29" s="219">
        <f t="array" aca="1" ref="G29" ca="1">IF($Q29="","",INDEX('Nhập liệu'!$H$10:$H$10000,'Chi tiết'!$Q29))</f>
        <v>0</v>
      </c>
      <c r="H29" s="219">
        <f t="array" aca="1" ref="H29" ca="1">IF($Q29="","",INDEX('Nhập liệu'!$I$10:$I$10000,'Chi tiết'!$Q29))</f>
        <v>0</v>
      </c>
      <c r="I29" s="219">
        <f t="array" aca="1" ref="I29" ca="1">IF($Q29="","",INDEX('Nhập liệu'!$J$10:$J$10000,'Chi tiết'!$Q29))</f>
        <v>0</v>
      </c>
      <c r="J29" s="219">
        <f t="array" aca="1" ref="J29" ca="1">IF($Q29="","",INDEX('Nhập liệu'!$K$10:$K$10000,'Chi tiết'!$Q29))</f>
        <v>0</v>
      </c>
      <c r="K29" s="219">
        <f t="array" aca="1" ref="K29" ca="1">IF($Q29="","",INDEX('Nhập liệu'!$L$10:$L$10000,'Chi tiết'!$Q29))</f>
        <v>0</v>
      </c>
      <c r="L29" s="219">
        <f t="array" aca="1" ref="L29" ca="1">IF($Q29="","",INDEX('Nhập liệu'!$M$10:$M$10000,'Chi tiết'!$Q29))</f>
        <v>0</v>
      </c>
      <c r="M29" s="219">
        <f t="array" aca="1" ref="M29" ca="1">IF($Q29="","",INDEX('Nhập liệu'!$N$10:$N$10000,'Chi tiết'!$Q29))</f>
        <v>0</v>
      </c>
      <c r="N29" s="219">
        <f t="array" aca="1" ref="N29" ca="1">IF($Q29="","",INDEX('Nhập liệu'!$O$10:$O$10000,'Chi tiết'!$Q29))</f>
        <v>0</v>
      </c>
      <c r="O29" s="219" cm="1">
        <f t="array" aca="1" ref="O29" ca="1">IF($Q29="","",INDEX('Nhập liệu'!$P$10:$P$10000,'Chi tiết'!$Q29))</f>
        <v>5000000</v>
      </c>
      <c r="P29" s="257"/>
      <c r="Q29" s="222">
        <f ca="1">IF(TYPE(MATCH($D$6,OFFSET('Nhập liệu'!$C$10,Q28,0):'Nhập liệu'!$C$10000,0)+Q28)=16,"",MATCH($D$6,OFFSET('Nhập liệu'!$C$10,Q28,0):'Nhập liệu'!$C$10000,0)+Q28)</f>
        <v>4</v>
      </c>
    </row>
    <row r="30" spans="1:17" ht="15.75" customHeight="1">
      <c r="B30" s="217">
        <f t="array" aca="1" ref="B30" ca="1">IF($Q30="","",INDEX('Nhập liệu'!$B$10:$B$10000,'Chi tiết'!$Q30))</f>
        <v>44014</v>
      </c>
      <c r="C30" s="262"/>
      <c r="D30" s="218" t="str">
        <f t="array" aca="1" ref="D30" ca="1">IF($Q30="","",INDEX('Nhập liệu'!$E$10:$E$10000,'Chi tiết'!$Q30))</f>
        <v>Đinh 7 phân</v>
      </c>
      <c r="E30" s="219" t="str">
        <f t="array" aca="1" ref="E30" ca="1">IF($Q30="","",INDEX('Nhập liệu'!$F$10:$F$10000,'Chi tiết'!$Q30))</f>
        <v>kg</v>
      </c>
      <c r="F30" s="220">
        <f t="array" aca="1" ref="F30" ca="1">IF($Q30="","",INDEX('Nhập liệu'!$G$10:$G$10000,'Chi tiết'!$Q30))</f>
        <v>3</v>
      </c>
      <c r="G30" s="219">
        <f t="array" aca="1" ref="G30" ca="1">IF($Q30="","",INDEX('Nhập liệu'!$H$10:$H$10000,'Chi tiết'!$Q30))</f>
        <v>22000</v>
      </c>
      <c r="H30" s="219">
        <f t="array" aca="1" ref="H30" ca="1">IF($Q30="","",INDEX('Nhập liệu'!$I$10:$I$10000,'Chi tiết'!$Q30))</f>
        <v>0</v>
      </c>
      <c r="I30" s="219">
        <f t="array" aca="1" ref="I30" ca="1">IF($Q30="","",INDEX('Nhập liệu'!$J$10:$J$10000,'Chi tiết'!$Q30))</f>
        <v>0</v>
      </c>
      <c r="J30" s="219">
        <f t="array" aca="1" ref="J30" ca="1">IF($Q30="","",INDEX('Nhập liệu'!$K$10:$K$10000,'Chi tiết'!$Q30))</f>
        <v>0</v>
      </c>
      <c r="K30" s="219">
        <f t="array" aca="1" ref="K30" ca="1">IF($Q30="","",INDEX('Nhập liệu'!$L$10:$L$10000,'Chi tiết'!$Q30))</f>
        <v>66000</v>
      </c>
      <c r="L30" s="219">
        <f t="array" aca="1" ref="L30" ca="1">IF($Q30="","",INDEX('Nhập liệu'!$M$10:$M$10000,'Chi tiết'!$Q30))</f>
        <v>0</v>
      </c>
      <c r="M30" s="219">
        <f t="array" aca="1" ref="M30" ca="1">IF($Q30="","",INDEX('Nhập liệu'!$N$10:$N$10000,'Chi tiết'!$Q30))</f>
        <v>0</v>
      </c>
      <c r="N30" s="219">
        <f t="array" aca="1" ref="N30" ca="1">IF($Q30="","",INDEX('Nhập liệu'!$O$10:$O$10000,'Chi tiết'!$Q30))</f>
        <v>0</v>
      </c>
      <c r="O30" s="219">
        <f t="array" aca="1" ref="O30" ca="1">IF($Q30="","",INDEX('Nhập liệu'!$P$10:$P$10000,'Chi tiết'!$Q30))</f>
        <v>0</v>
      </c>
      <c r="P30" s="257"/>
      <c r="Q30" s="222">
        <f ca="1">IF(TYPE(MATCH($D$6,OFFSET('Nhập liệu'!$C$10,Q29,0):'Nhập liệu'!$C$10000,0)+Q29)=16,"",MATCH($D$6,OFFSET('Nhập liệu'!$C$10,Q29,0):'Nhập liệu'!$C$10000,0)+Q29)</f>
        <v>5</v>
      </c>
    </row>
    <row r="31" spans="1:17" ht="15.75" customHeight="1">
      <c r="B31" s="217">
        <f t="array" aca="1" ref="B31" ca="1">IF($Q31="","",INDEX('Nhập liệu'!$B$10:$B$10000,'Chi tiết'!$Q31))</f>
        <v>44014</v>
      </c>
      <c r="C31" s="262"/>
      <c r="D31" s="218" t="str">
        <f t="array" aca="1" ref="D31" ca="1">IF($Q31="","",INDEX('Nhập liệu'!$E$10:$E$10000,'Chi tiết'!$Q31))</f>
        <v>Đinh 5 phân</v>
      </c>
      <c r="E31" s="219" t="str">
        <f t="array" aca="1" ref="E31" ca="1">IF($Q31="","",INDEX('Nhập liệu'!$F$10:$F$10000,'Chi tiết'!$Q31))</f>
        <v>kg</v>
      </c>
      <c r="F31" s="220">
        <f t="array" aca="1" ref="F31" ca="1">IF($Q31="","",INDEX('Nhập liệu'!$G$10:$G$10000,'Chi tiết'!$Q31))</f>
        <v>1</v>
      </c>
      <c r="G31" s="219">
        <f t="array" aca="1" ref="G31" ca="1">IF($Q31="","",INDEX('Nhập liệu'!$H$10:$H$10000,'Chi tiết'!$Q31))</f>
        <v>22000</v>
      </c>
      <c r="H31" s="219">
        <f t="array" aca="1" ref="H31" ca="1">IF($Q31="","",INDEX('Nhập liệu'!$I$10:$I$10000,'Chi tiết'!$Q31))</f>
        <v>0</v>
      </c>
      <c r="I31" s="219">
        <f t="array" aca="1" ref="I31" ca="1">IF($Q31="","",INDEX('Nhập liệu'!$J$10:$J$10000,'Chi tiết'!$Q31))</f>
        <v>0</v>
      </c>
      <c r="J31" s="219">
        <f t="array" aca="1" ref="J31" ca="1">IF($Q31="","",INDEX('Nhập liệu'!$K$10:$K$10000,'Chi tiết'!$Q31))</f>
        <v>0</v>
      </c>
      <c r="K31" s="219">
        <f t="array" aca="1" ref="K31" ca="1">IF($Q31="","",INDEX('Nhập liệu'!$L$10:$L$10000,'Chi tiết'!$Q31))</f>
        <v>22000</v>
      </c>
      <c r="L31" s="219">
        <f t="array" aca="1" ref="L31" ca="1">IF($Q31="","",INDEX('Nhập liệu'!$M$10:$M$10000,'Chi tiết'!$Q31))</f>
        <v>0</v>
      </c>
      <c r="M31" s="219">
        <f t="array" aca="1" ref="M31" ca="1">IF($Q31="","",INDEX('Nhập liệu'!$N$10:$N$10000,'Chi tiết'!$Q31))</f>
        <v>0</v>
      </c>
      <c r="N31" s="219">
        <f t="array" aca="1" ref="N31" ca="1">IF($Q31="","",INDEX('Nhập liệu'!$O$10:$O$10000,'Chi tiết'!$Q31))</f>
        <v>0</v>
      </c>
      <c r="O31" s="219">
        <f t="array" aca="1" ref="O31" ca="1">IF($Q31="","",INDEX('Nhập liệu'!$P$10:$P$10000,'Chi tiết'!$Q31))</f>
        <v>0</v>
      </c>
      <c r="P31" s="257"/>
      <c r="Q31" s="222">
        <f ca="1">IF(TYPE(MATCH($D$6,OFFSET('Nhập liệu'!$C$10,Q30,0):'Nhập liệu'!$C$10000,0)+Q30)=16,"",MATCH($D$6,OFFSET('Nhập liệu'!$C$10,Q30,0):'Nhập liệu'!$C$10000,0)+Q30)</f>
        <v>6</v>
      </c>
    </row>
    <row r="32" spans="1:17" ht="15.75" customHeight="1">
      <c r="B32" s="217">
        <f t="array" aca="1" ref="B32" ca="1">IF($Q32="","",INDEX('Nhập liệu'!$B$10:$B$10000,'Chi tiết'!$Q32))</f>
        <v>44011</v>
      </c>
      <c r="C32" s="262"/>
      <c r="D32" s="218" t="str">
        <f t="array" aca="1" ref="D32" ca="1">IF($Q32="","",INDEX('Nhập liệu'!$E$10:$E$10000,'Chi tiết'!$Q32))</f>
        <v>Cừ 5</v>
      </c>
      <c r="E32" s="219" t="str">
        <f t="array" aca="1" ref="E32" ca="1">IF($Q32="","",INDEX('Nhập liệu'!$F$10:$F$10000,'Chi tiết'!$Q32))</f>
        <v>cây</v>
      </c>
      <c r="F32" s="220">
        <f t="array" aca="1" ref="F32" ca="1">IF($Q32="","",INDEX('Nhập liệu'!$G$10:$G$10000,'Chi tiết'!$Q32))</f>
        <v>1979</v>
      </c>
      <c r="G32" s="219">
        <f t="array" aca="1" ref="G32" ca="1">IF($Q32="","",INDEX('Nhập liệu'!$H$10:$H$10000,'Chi tiết'!$Q32))</f>
        <v>28000</v>
      </c>
      <c r="H32" s="219">
        <f t="array" aca="1" ref="H32" ca="1">IF($Q32="","",INDEX('Nhập liệu'!$I$10:$I$10000,'Chi tiết'!$Q32))</f>
        <v>0</v>
      </c>
      <c r="I32" s="219">
        <f t="array" aca="1" ref="I32" ca="1">IF($Q32="","",INDEX('Nhập liệu'!$J$10:$J$10000,'Chi tiết'!$Q32))</f>
        <v>0</v>
      </c>
      <c r="J32" s="219">
        <f t="array" aca="1" ref="J32" ca="1">IF($Q32="","",INDEX('Nhập liệu'!$K$10:$K$10000,'Chi tiết'!$Q32))</f>
        <v>0</v>
      </c>
      <c r="K32" s="219">
        <f t="array" aca="1" ref="K32" ca="1">IF($Q32="","",INDEX('Nhập liệu'!$L$10:$L$10000,'Chi tiết'!$Q32))</f>
        <v>55412000</v>
      </c>
      <c r="L32" s="219">
        <f t="array" aca="1" ref="L32" ca="1">IF($Q32="","",INDEX('Nhập liệu'!$M$10:$M$10000,'Chi tiết'!$Q32))</f>
        <v>0</v>
      </c>
      <c r="M32" s="219">
        <f t="array" aca="1" ref="M32" ca="1">IF($Q32="","",INDEX('Nhập liệu'!$N$10:$N$10000,'Chi tiết'!$Q32))</f>
        <v>0</v>
      </c>
      <c r="N32" s="219">
        <f t="array" aca="1" ref="N32" ca="1">IF($Q32="","",INDEX('Nhập liệu'!$O$10:$O$10000,'Chi tiết'!$Q32))</f>
        <v>0</v>
      </c>
      <c r="O32" s="219">
        <f t="array" aca="1" ref="O32" ca="1">IF($Q32="","",INDEX('Nhập liệu'!$P$10:$P$10000,'Chi tiết'!$Q32))</f>
        <v>0</v>
      </c>
      <c r="P32" s="257"/>
      <c r="Q32" s="222">
        <f ca="1">IF(TYPE(MATCH($D$6,OFFSET('Nhập liệu'!$C$10,Q31,0):'Nhập liệu'!$C$10000,0)+Q31)=16,"",MATCH($D$6,OFFSET('Nhập liệu'!$C$10,Q31,0):'Nhập liệu'!$C$10000,0)+Q31)</f>
        <v>7</v>
      </c>
    </row>
    <row r="33" spans="2:17" ht="15.75" customHeight="1">
      <c r="B33" s="217">
        <f t="array" aca="1" ref="B33" ca="1">IF($Q33="","",INDEX('Nhập liệu'!$B$10:$B$10000,'Chi tiết'!$Q33))</f>
        <v>44015</v>
      </c>
      <c r="C33" s="262"/>
      <c r="D33" s="218" t="str">
        <f t="array" aca="1" ref="D33" ca="1">IF($Q33="","",INDEX('Nhập liệu'!$E$10:$E$10000,'Chi tiết'!$Q33))</f>
        <v>Sắt Ø6</v>
      </c>
      <c r="E33" s="219" t="str">
        <f t="array" aca="1" ref="E33" ca="1">IF($Q33="","",INDEX('Nhập liệu'!$F$10:$F$10000,'Chi tiết'!$Q33))</f>
        <v>kg</v>
      </c>
      <c r="F33" s="220">
        <f t="array" aca="1" ref="F33" ca="1">IF($Q33="","",INDEX('Nhập liệu'!$G$10:$G$10000,'Chi tiết'!$Q33))</f>
        <v>1796</v>
      </c>
      <c r="G33" s="219">
        <f t="array" aca="1" ref="G33" ca="1">IF($Q33="","",INDEX('Nhập liệu'!$H$10:$H$10000,'Chi tiết'!$Q33))</f>
        <v>14700</v>
      </c>
      <c r="H33" s="219">
        <f t="array" aca="1" ref="H33" ca="1">IF($Q33="","",INDEX('Nhập liệu'!$I$10:$I$10000,'Chi tiết'!$Q33))</f>
        <v>0</v>
      </c>
      <c r="I33" s="219">
        <f t="array" aca="1" ref="I33" ca="1">IF($Q33="","",INDEX('Nhập liệu'!$J$10:$J$10000,'Chi tiết'!$Q33))</f>
        <v>0</v>
      </c>
      <c r="J33" s="219">
        <f t="array" aca="1" ref="J33" ca="1">IF($Q33="","",INDEX('Nhập liệu'!$K$10:$K$10000,'Chi tiết'!$Q33))</f>
        <v>0</v>
      </c>
      <c r="K33" s="219">
        <f t="array" aca="1" ref="K33" ca="1">IF($Q33="","",INDEX('Nhập liệu'!$L$10:$L$10000,'Chi tiết'!$Q33))</f>
        <v>26401200</v>
      </c>
      <c r="L33" s="219">
        <f t="array" aca="1" ref="L33" ca="1">IF($Q33="","",INDEX('Nhập liệu'!$M$10:$M$10000,'Chi tiết'!$Q33))</f>
        <v>0</v>
      </c>
      <c r="M33" s="219">
        <f t="array" aca="1" ref="M33" ca="1">IF($Q33="","",INDEX('Nhập liệu'!$N$10:$N$10000,'Chi tiết'!$Q33))</f>
        <v>0</v>
      </c>
      <c r="N33" s="219">
        <f t="array" aca="1" ref="N33" ca="1">IF($Q33="","",INDEX('Nhập liệu'!$O$10:$O$10000,'Chi tiết'!$Q33))</f>
        <v>0</v>
      </c>
      <c r="O33" s="219">
        <f t="array" aca="1" ref="O33" ca="1">IF($Q33="","",INDEX('Nhập liệu'!$P$10:$P$10000,'Chi tiết'!$Q33))</f>
        <v>0</v>
      </c>
      <c r="P33" s="257"/>
      <c r="Q33" s="222">
        <f ca="1">IF(TYPE(MATCH($D$6,OFFSET('Nhập liệu'!$C$10,Q32,0):'Nhập liệu'!$C$10000,0)+Q32)=16,"",MATCH($D$6,OFFSET('Nhập liệu'!$C$10,Q32,0):'Nhập liệu'!$C$10000,0)+Q32)</f>
        <v>8</v>
      </c>
    </row>
    <row r="34" spans="2:17" ht="15.75" customHeight="1">
      <c r="B34" s="217">
        <f t="array" aca="1" ref="B34" ca="1">IF($Q34="","",INDEX('Nhập liệu'!$B$10:$B$10000,'Chi tiết'!$Q34))</f>
        <v>44015</v>
      </c>
      <c r="C34" s="262"/>
      <c r="D34" s="218" t="str">
        <f t="array" aca="1" ref="D34" ca="1">IF($Q34="","",INDEX('Nhập liệu'!$E$10:$E$10000,'Chi tiết'!$Q34))</f>
        <v>Sắt Ø8</v>
      </c>
      <c r="E34" s="219" t="str">
        <f t="array" aca="1" ref="E34" ca="1">IF($Q34="","",INDEX('Nhập liệu'!$F$10:$F$10000,'Chi tiết'!$Q34))</f>
        <v>kg</v>
      </c>
      <c r="F34" s="220">
        <f t="array" aca="1" ref="F34" ca="1">IF($Q34="","",INDEX('Nhập liệu'!$G$10:$G$10000,'Chi tiết'!$Q34))</f>
        <v>206</v>
      </c>
      <c r="G34" s="219">
        <f t="array" aca="1" ref="G34" ca="1">IF($Q34="","",INDEX('Nhập liệu'!$H$10:$H$10000,'Chi tiết'!$Q34))</f>
        <v>14650</v>
      </c>
      <c r="H34" s="219">
        <f t="array" aca="1" ref="H34" ca="1">IF($Q34="","",INDEX('Nhập liệu'!$I$10:$I$10000,'Chi tiết'!$Q34))</f>
        <v>0</v>
      </c>
      <c r="I34" s="219">
        <f t="array" aca="1" ref="I34" ca="1">IF($Q34="","",INDEX('Nhập liệu'!$J$10:$J$10000,'Chi tiết'!$Q34))</f>
        <v>0</v>
      </c>
      <c r="J34" s="219">
        <f t="array" aca="1" ref="J34" ca="1">IF($Q34="","",INDEX('Nhập liệu'!$K$10:$K$10000,'Chi tiết'!$Q34))</f>
        <v>0</v>
      </c>
      <c r="K34" s="219">
        <f t="array" aca="1" ref="K34" ca="1">IF($Q34="","",INDEX('Nhập liệu'!$L$10:$L$10000,'Chi tiết'!$Q34))</f>
        <v>3017900</v>
      </c>
      <c r="L34" s="219">
        <f t="array" aca="1" ref="L34" ca="1">IF($Q34="","",INDEX('Nhập liệu'!$M$10:$M$10000,'Chi tiết'!$Q34))</f>
        <v>0</v>
      </c>
      <c r="M34" s="219">
        <f t="array" aca="1" ref="M34" ca="1">IF($Q34="","",INDEX('Nhập liệu'!$N$10:$N$10000,'Chi tiết'!$Q34))</f>
        <v>0</v>
      </c>
      <c r="N34" s="219">
        <f t="array" aca="1" ref="N34" ca="1">IF($Q34="","",INDEX('Nhập liệu'!$O$10:$O$10000,'Chi tiết'!$Q34))</f>
        <v>0</v>
      </c>
      <c r="O34" s="219">
        <f t="array" aca="1" ref="O34" ca="1">IF($Q34="","",INDEX('Nhập liệu'!$P$10:$P$10000,'Chi tiết'!$Q34))</f>
        <v>0</v>
      </c>
      <c r="P34" s="257"/>
      <c r="Q34" s="222">
        <f ca="1">IF(TYPE(MATCH($D$6,OFFSET('Nhập liệu'!$C$10,Q33,0):'Nhập liệu'!$C$10000,0)+Q33)=16,"",MATCH($D$6,OFFSET('Nhập liệu'!$C$10,Q33,0):'Nhập liệu'!$C$10000,0)+Q33)</f>
        <v>9</v>
      </c>
    </row>
    <row r="35" spans="2:17" ht="15.75" customHeight="1">
      <c r="B35" s="217">
        <f t="array" aca="1" ref="B35" ca="1">IF($Q35="","",INDEX('Nhập liệu'!$B$10:$B$10000,'Chi tiết'!$Q35))</f>
        <v>44015</v>
      </c>
      <c r="C35" s="262"/>
      <c r="D35" s="218" t="str">
        <f t="array" aca="1" ref="D35" ca="1">IF($Q35="","",INDEX('Nhập liệu'!$E$10:$E$10000,'Chi tiết'!$Q35))</f>
        <v>Sắt Ø10</v>
      </c>
      <c r="E35" s="219" t="str">
        <f t="array" aca="1" ref="E35" ca="1">IF($Q35="","",INDEX('Nhập liệu'!$F$10:$F$10000,'Chi tiết'!$Q35))</f>
        <v>cây</v>
      </c>
      <c r="F35" s="220">
        <f t="array" aca="1" ref="F35" ca="1">IF($Q35="","",INDEX('Nhập liệu'!$G$10:$G$10000,'Chi tiết'!$Q35))</f>
        <v>230</v>
      </c>
      <c r="G35" s="219">
        <f t="array" aca="1" ref="G35" ca="1">IF($Q35="","",INDEX('Nhập liệu'!$H$10:$H$10000,'Chi tiết'!$Q35))</f>
        <v>90500</v>
      </c>
      <c r="H35" s="219">
        <f t="array" aca="1" ref="H35" ca="1">IF($Q35="","",INDEX('Nhập liệu'!$I$10:$I$10000,'Chi tiết'!$Q35))</f>
        <v>0</v>
      </c>
      <c r="I35" s="219">
        <f t="array" aca="1" ref="I35" ca="1">IF($Q35="","",INDEX('Nhập liệu'!$J$10:$J$10000,'Chi tiết'!$Q35))</f>
        <v>0</v>
      </c>
      <c r="J35" s="219">
        <f t="array" aca="1" ref="J35" ca="1">IF($Q35="","",INDEX('Nhập liệu'!$K$10:$K$10000,'Chi tiết'!$Q35))</f>
        <v>0</v>
      </c>
      <c r="K35" s="219">
        <f t="array" aca="1" ref="K35" ca="1">IF($Q35="","",INDEX('Nhập liệu'!$L$10:$L$10000,'Chi tiết'!$Q35))</f>
        <v>20815000</v>
      </c>
      <c r="L35" s="219">
        <f t="array" aca="1" ref="L35" ca="1">IF($Q35="","",INDEX('Nhập liệu'!$M$10:$M$10000,'Chi tiết'!$Q35))</f>
        <v>0</v>
      </c>
      <c r="M35" s="219">
        <f t="array" aca="1" ref="M35" ca="1">IF($Q35="","",INDEX('Nhập liệu'!$N$10:$N$10000,'Chi tiết'!$Q35))</f>
        <v>0</v>
      </c>
      <c r="N35" s="219">
        <f t="array" aca="1" ref="N35" ca="1">IF($Q35="","",INDEX('Nhập liệu'!$O$10:$O$10000,'Chi tiết'!$Q35))</f>
        <v>0</v>
      </c>
      <c r="O35" s="219">
        <f t="array" aca="1" ref="O35" ca="1">IF($Q35="","",INDEX('Nhập liệu'!$P$10:$P$10000,'Chi tiết'!$Q35))</f>
        <v>0</v>
      </c>
      <c r="P35" s="257"/>
      <c r="Q35" s="222">
        <f ca="1">IF(TYPE(MATCH($D$6,OFFSET('Nhập liệu'!$C$10,Q34,0):'Nhập liệu'!$C$10000,0)+Q34)=16,"",MATCH($D$6,OFFSET('Nhập liệu'!$C$10,Q34,0):'Nhập liệu'!$C$10000,0)+Q34)</f>
        <v>10</v>
      </c>
    </row>
    <row r="36" spans="2:17" ht="15.75" customHeight="1">
      <c r="B36" s="217">
        <f t="array" aca="1" ref="B36" ca="1">IF($Q36="","",INDEX('Nhập liệu'!$B$10:$B$10000,'Chi tiết'!$Q36))</f>
        <v>44015</v>
      </c>
      <c r="C36" s="262"/>
      <c r="D36" s="218" t="str">
        <f t="array" aca="1" ref="D36" ca="1">IF($Q36="","",INDEX('Nhập liệu'!$E$10:$E$10000,'Chi tiết'!$Q36))</f>
        <v>Sắt Ø12</v>
      </c>
      <c r="E36" s="219" t="str">
        <f t="array" aca="1" ref="E36" ca="1">IF($Q36="","",INDEX('Nhập liệu'!$F$10:$F$10000,'Chi tiết'!$Q36))</f>
        <v>cây</v>
      </c>
      <c r="F36" s="220">
        <f t="array" aca="1" ref="F36" ca="1">IF($Q36="","",INDEX('Nhập liệu'!$G$10:$G$10000,'Chi tiết'!$Q36))</f>
        <v>280</v>
      </c>
      <c r="G36" s="219">
        <f t="array" aca="1" ref="G36" ca="1">IF($Q36="","",INDEX('Nhập liệu'!$H$10:$H$10000,'Chi tiết'!$Q36))</f>
        <v>142100</v>
      </c>
      <c r="H36" s="219">
        <f t="array" aca="1" ref="H36" ca="1">IF($Q36="","",INDEX('Nhập liệu'!$I$10:$I$10000,'Chi tiết'!$Q36))</f>
        <v>0</v>
      </c>
      <c r="I36" s="219">
        <f t="array" aca="1" ref="I36" ca="1">IF($Q36="","",INDEX('Nhập liệu'!$J$10:$J$10000,'Chi tiết'!$Q36))</f>
        <v>0</v>
      </c>
      <c r="J36" s="219">
        <f t="array" aca="1" ref="J36" ca="1">IF($Q36="","",INDEX('Nhập liệu'!$K$10:$K$10000,'Chi tiết'!$Q36))</f>
        <v>0</v>
      </c>
      <c r="K36" s="219">
        <f t="array" aca="1" ref="K36" ca="1">IF($Q36="","",INDEX('Nhập liệu'!$L$10:$L$10000,'Chi tiết'!$Q36))</f>
        <v>39788000</v>
      </c>
      <c r="L36" s="219">
        <f t="array" aca="1" ref="L36" ca="1">IF($Q36="","",INDEX('Nhập liệu'!$M$10:$M$10000,'Chi tiết'!$Q36))</f>
        <v>0</v>
      </c>
      <c r="M36" s="219">
        <f t="array" aca="1" ref="M36" ca="1">IF($Q36="","",INDEX('Nhập liệu'!$N$10:$N$10000,'Chi tiết'!$Q36))</f>
        <v>0</v>
      </c>
      <c r="N36" s="219">
        <f t="array" aca="1" ref="N36" ca="1">IF($Q36="","",INDEX('Nhập liệu'!$O$10:$O$10000,'Chi tiết'!$Q36))</f>
        <v>0</v>
      </c>
      <c r="O36" s="219">
        <f t="array" aca="1" ref="O36" ca="1">IF($Q36="","",INDEX('Nhập liệu'!$P$10:$P$10000,'Chi tiết'!$Q36))</f>
        <v>0</v>
      </c>
      <c r="P36" s="257"/>
      <c r="Q36" s="222">
        <f ca="1">IF(TYPE(MATCH($D$6,OFFSET('Nhập liệu'!$C$10,Q35,0):'Nhập liệu'!$C$10000,0)+Q35)=16,"",MATCH($D$6,OFFSET('Nhập liệu'!$C$10,Q35,0):'Nhập liệu'!$C$10000,0)+Q35)</f>
        <v>11</v>
      </c>
    </row>
    <row r="37" spans="2:17" ht="15.75" customHeight="1">
      <c r="B37" s="217">
        <f t="array" aca="1" ref="B37" ca="1">IF($Q37="","",INDEX('Nhập liệu'!$B$10:$B$10000,'Chi tiết'!$Q37))</f>
        <v>44015</v>
      </c>
      <c r="C37" s="262"/>
      <c r="D37" s="218" t="str">
        <f t="array" aca="1" ref="D37" ca="1">IF($Q37="","",INDEX('Nhập liệu'!$E$10:$E$10000,'Chi tiết'!$Q37))</f>
        <v>Sắt Ø20</v>
      </c>
      <c r="E37" s="219" t="str">
        <f t="array" aca="1" ref="E37" ca="1">IF($Q37="","",INDEX('Nhập liệu'!$F$10:$F$10000,'Chi tiết'!$Q37))</f>
        <v>cây</v>
      </c>
      <c r="F37" s="220">
        <f t="array" aca="1" ref="F37" ca="1">IF($Q37="","",INDEX('Nhập liệu'!$G$10:$G$10000,'Chi tiết'!$Q37))</f>
        <v>180</v>
      </c>
      <c r="G37" s="219">
        <f t="array" aca="1" ref="G37" ca="1">IF($Q37="","",INDEX('Nhập liệu'!$H$10:$H$10000,'Chi tiết'!$Q37))</f>
        <v>195100</v>
      </c>
      <c r="H37" s="219">
        <f t="array" aca="1" ref="H37" ca="1">IF($Q37="","",INDEX('Nhập liệu'!$I$10:$I$10000,'Chi tiết'!$Q37))</f>
        <v>0</v>
      </c>
      <c r="I37" s="219">
        <f t="array" aca="1" ref="I37" ca="1">IF($Q37="","",INDEX('Nhập liệu'!$J$10:$J$10000,'Chi tiết'!$Q37))</f>
        <v>0</v>
      </c>
      <c r="J37" s="219">
        <f t="array" aca="1" ref="J37" ca="1">IF($Q37="","",INDEX('Nhập liệu'!$K$10:$K$10000,'Chi tiết'!$Q37))</f>
        <v>0</v>
      </c>
      <c r="K37" s="219">
        <f t="array" aca="1" ref="K37" ca="1">IF($Q37="","",INDEX('Nhập liệu'!$L$10:$L$10000,'Chi tiết'!$Q37))</f>
        <v>35118000</v>
      </c>
      <c r="L37" s="219">
        <f t="array" aca="1" ref="L37" ca="1">IF($Q37="","",INDEX('Nhập liệu'!$M$10:$M$10000,'Chi tiết'!$Q37))</f>
        <v>0</v>
      </c>
      <c r="M37" s="219">
        <f t="array" aca="1" ref="M37" ca="1">IF($Q37="","",INDEX('Nhập liệu'!$N$10:$N$10000,'Chi tiết'!$Q37))</f>
        <v>0</v>
      </c>
      <c r="N37" s="219">
        <f t="array" aca="1" ref="N37" ca="1">IF($Q37="","",INDEX('Nhập liệu'!$O$10:$O$10000,'Chi tiết'!$Q37))</f>
        <v>0</v>
      </c>
      <c r="O37" s="219">
        <f t="array" aca="1" ref="O37" ca="1">IF($Q37="","",INDEX('Nhập liệu'!$P$10:$P$10000,'Chi tiết'!$Q37))</f>
        <v>0</v>
      </c>
      <c r="P37" s="257"/>
      <c r="Q37" s="222">
        <f ca="1">IF(TYPE(MATCH($D$6,OFFSET('Nhập liệu'!$C$10,Q36,0):'Nhập liệu'!$C$10000,0)+Q36)=16,"",MATCH($D$6,OFFSET('Nhập liệu'!$C$10,Q36,0):'Nhập liệu'!$C$10000,0)+Q36)</f>
        <v>12</v>
      </c>
    </row>
    <row r="38" spans="2:17" ht="15.75" customHeight="1">
      <c r="B38" s="217">
        <f t="array" aca="1" ref="B38" ca="1">IF($Q38="","",INDEX('Nhập liệu'!$B$10:$B$10000,'Chi tiết'!$Q38))</f>
        <v>44015</v>
      </c>
      <c r="C38" s="262"/>
      <c r="D38" s="218" t="str">
        <f t="array" aca="1" ref="D38" ca="1">IF($Q38="","",INDEX('Nhập liệu'!$E$10:$E$10000,'Chi tiết'!$Q38))</f>
        <v>Sắt Ø16</v>
      </c>
      <c r="E38" s="219" t="str">
        <f t="array" aca="1" ref="E38" ca="1">IF($Q38="","",INDEX('Nhập liệu'!$F$10:$F$10000,'Chi tiết'!$Q38))</f>
        <v>cây</v>
      </c>
      <c r="F38" s="220">
        <f t="array" aca="1" ref="F38" ca="1">IF($Q38="","",INDEX('Nhập liệu'!$G$10:$G$10000,'Chi tiết'!$Q38))</f>
        <v>205</v>
      </c>
      <c r="G38" s="219">
        <f t="array" aca="1" ref="G38" ca="1">IF($Q38="","",INDEX('Nhập liệu'!$H$10:$H$10000,'Chi tiết'!$Q38))</f>
        <v>254200</v>
      </c>
      <c r="H38" s="219">
        <f t="array" aca="1" ref="H38" ca="1">IF($Q38="","",INDEX('Nhập liệu'!$I$10:$I$10000,'Chi tiết'!$Q38))</f>
        <v>0</v>
      </c>
      <c r="I38" s="219">
        <f t="array" aca="1" ref="I38" ca="1">IF($Q38="","",INDEX('Nhập liệu'!$J$10:$J$10000,'Chi tiết'!$Q38))</f>
        <v>0</v>
      </c>
      <c r="J38" s="219">
        <f t="array" aca="1" ref="J38" ca="1">IF($Q38="","",INDEX('Nhập liệu'!$K$10:$K$10000,'Chi tiết'!$Q38))</f>
        <v>0</v>
      </c>
      <c r="K38" s="219">
        <f t="array" aca="1" ref="K38" ca="1">IF($Q38="","",INDEX('Nhập liệu'!$L$10:$L$10000,'Chi tiết'!$Q38))</f>
        <v>52111000</v>
      </c>
      <c r="L38" s="219">
        <f t="array" aca="1" ref="L38" ca="1">IF($Q38="","",INDEX('Nhập liệu'!$M$10:$M$10000,'Chi tiết'!$Q38))</f>
        <v>0</v>
      </c>
      <c r="M38" s="219">
        <f t="array" aca="1" ref="M38" ca="1">IF($Q38="","",INDEX('Nhập liệu'!$N$10:$N$10000,'Chi tiết'!$Q38))</f>
        <v>0</v>
      </c>
      <c r="N38" s="219">
        <f t="array" aca="1" ref="N38" ca="1">IF($Q38="","",INDEX('Nhập liệu'!$O$10:$O$10000,'Chi tiết'!$Q38))</f>
        <v>0</v>
      </c>
      <c r="O38" s="219">
        <f t="array" aca="1" ref="O38" ca="1">IF($Q38="","",INDEX('Nhập liệu'!$P$10:$P$10000,'Chi tiết'!$Q38))</f>
        <v>0</v>
      </c>
      <c r="P38" s="257"/>
      <c r="Q38" s="222">
        <f ca="1">IF(TYPE(MATCH($D$6,OFFSET('Nhập liệu'!$C$10,Q37,0):'Nhập liệu'!$C$10000,0)+Q37)=16,"",MATCH($D$6,OFFSET('Nhập liệu'!$C$10,Q37,0):'Nhập liệu'!$C$10000,0)+Q37)</f>
        <v>13</v>
      </c>
    </row>
    <row r="39" spans="2:17" ht="15.75" customHeight="1">
      <c r="B39" s="217">
        <f t="array" aca="1" ref="B39" ca="1">IF($Q39="","",INDEX('Nhập liệu'!$B$10:$B$10000,'Chi tiết'!$Q39))</f>
        <v>44015</v>
      </c>
      <c r="C39" s="262"/>
      <c r="D39" s="218" t="str">
        <f t="array" aca="1" ref="D39" ca="1">IF($Q39="","",INDEX('Nhập liệu'!$E$10:$E$10000,'Chi tiết'!$Q39))</f>
        <v>Sắt Ø18</v>
      </c>
      <c r="E39" s="219" t="str">
        <f t="array" aca="1" ref="E39" ca="1">IF($Q39="","",INDEX('Nhập liệu'!$F$10:$F$10000,'Chi tiết'!$Q39))</f>
        <v>cây</v>
      </c>
      <c r="F39" s="220">
        <f t="array" aca="1" ref="F39" ca="1">IF($Q39="","",INDEX('Nhập liệu'!$G$10:$G$10000,'Chi tiết'!$Q39))</f>
        <v>2</v>
      </c>
      <c r="G39" s="219">
        <f t="array" aca="1" ref="G39" ca="1">IF($Q39="","",INDEX('Nhập liệu'!$H$10:$H$10000,'Chi tiết'!$Q39))</f>
        <v>321800</v>
      </c>
      <c r="H39" s="219">
        <f t="array" aca="1" ref="H39" ca="1">IF($Q39="","",INDEX('Nhập liệu'!$I$10:$I$10000,'Chi tiết'!$Q39))</f>
        <v>0</v>
      </c>
      <c r="I39" s="219">
        <f t="array" aca="1" ref="I39" ca="1">IF($Q39="","",INDEX('Nhập liệu'!$J$10:$J$10000,'Chi tiết'!$Q39))</f>
        <v>0</v>
      </c>
      <c r="J39" s="219">
        <f t="array" aca="1" ref="J39" ca="1">IF($Q39="","",INDEX('Nhập liệu'!$K$10:$K$10000,'Chi tiết'!$Q39))</f>
        <v>0</v>
      </c>
      <c r="K39" s="219">
        <f t="array" aca="1" ref="K39" ca="1">IF($Q39="","",INDEX('Nhập liệu'!$L$10:$L$10000,'Chi tiết'!$Q39))</f>
        <v>643600</v>
      </c>
      <c r="L39" s="219">
        <f t="array" aca="1" ref="L39" ca="1">IF($Q39="","",INDEX('Nhập liệu'!$M$10:$M$10000,'Chi tiết'!$Q39))</f>
        <v>0</v>
      </c>
      <c r="M39" s="219">
        <f t="array" aca="1" ref="M39" ca="1">IF($Q39="","",INDEX('Nhập liệu'!$N$10:$N$10000,'Chi tiết'!$Q39))</f>
        <v>0</v>
      </c>
      <c r="N39" s="219">
        <f t="array" aca="1" ref="N39" ca="1">IF($Q39="","",INDEX('Nhập liệu'!$O$10:$O$10000,'Chi tiết'!$Q39))</f>
        <v>0</v>
      </c>
      <c r="O39" s="219">
        <f t="array" aca="1" ref="O39" ca="1">IF($Q39="","",INDEX('Nhập liệu'!$P$10:$P$10000,'Chi tiết'!$Q39))</f>
        <v>0</v>
      </c>
      <c r="P39" s="257"/>
      <c r="Q39" s="222">
        <f ca="1">IF(TYPE(MATCH($D$6,OFFSET('Nhập liệu'!$C$10,Q38,0):'Nhập liệu'!$C$10000,0)+Q38)=16,"",MATCH($D$6,OFFSET('Nhập liệu'!$C$10,Q38,0):'Nhập liệu'!$C$10000,0)+Q38)</f>
        <v>14</v>
      </c>
    </row>
    <row r="40" spans="2:17" ht="15.75" customHeight="1">
      <c r="B40" s="217">
        <f t="array" aca="1" ref="B40" ca="1">IF($Q40="","",INDEX('Nhập liệu'!$B$10:$B$10000,'Chi tiết'!$Q40))</f>
        <v>44015</v>
      </c>
      <c r="C40" s="262"/>
      <c r="D40" s="218" t="str">
        <f t="array" aca="1" ref="D40" ca="1">IF($Q40="","",INDEX('Nhập liệu'!$E$10:$E$10000,'Chi tiết'!$Q40))</f>
        <v>Xi măng DD PC40</v>
      </c>
      <c r="E40" s="219" t="str">
        <f t="array" aca="1" ref="E40" ca="1">IF($Q40="","",INDEX('Nhập liệu'!$F$10:$F$10000,'Chi tiết'!$Q40))</f>
        <v>bao</v>
      </c>
      <c r="F40" s="220">
        <f t="array" aca="1" ref="F40" ca="1">IF($Q40="","",INDEX('Nhập liệu'!$G$10:$G$10000,'Chi tiết'!$Q40))</f>
        <v>150</v>
      </c>
      <c r="G40" s="219">
        <f t="array" aca="1" ref="G40" ca="1">IF($Q40="","",INDEX('Nhập liệu'!$H$10:$H$10000,'Chi tiết'!$Q40))</f>
        <v>76000</v>
      </c>
      <c r="H40" s="219">
        <f t="array" aca="1" ref="H40" ca="1">IF($Q40="","",INDEX('Nhập liệu'!$I$10:$I$10000,'Chi tiết'!$Q40))</f>
        <v>0</v>
      </c>
      <c r="I40" s="219">
        <f t="array" aca="1" ref="I40" ca="1">IF($Q40="","",INDEX('Nhập liệu'!$J$10:$J$10000,'Chi tiết'!$Q40))</f>
        <v>0</v>
      </c>
      <c r="J40" s="219">
        <f t="array" aca="1" ref="J40" ca="1">IF($Q40="","",INDEX('Nhập liệu'!$K$10:$K$10000,'Chi tiết'!$Q40))</f>
        <v>0</v>
      </c>
      <c r="K40" s="219">
        <f t="array" aca="1" ref="K40" ca="1">IF($Q40="","",INDEX('Nhập liệu'!$L$10:$L$10000,'Chi tiết'!$Q40))</f>
        <v>11400000</v>
      </c>
      <c r="L40" s="219">
        <f t="array" aca="1" ref="L40" ca="1">IF($Q40="","",INDEX('Nhập liệu'!$M$10:$M$10000,'Chi tiết'!$Q40))</f>
        <v>0</v>
      </c>
      <c r="M40" s="219">
        <f t="array" aca="1" ref="M40" ca="1">IF($Q40="","",INDEX('Nhập liệu'!$N$10:$N$10000,'Chi tiết'!$Q40))</f>
        <v>0</v>
      </c>
      <c r="N40" s="219">
        <f t="array" aca="1" ref="N40" ca="1">IF($Q40="","",INDEX('Nhập liệu'!$O$10:$O$10000,'Chi tiết'!$Q40))</f>
        <v>0</v>
      </c>
      <c r="O40" s="219">
        <f t="array" aca="1" ref="O40" ca="1">IF($Q40="","",INDEX('Nhập liệu'!$P$10:$P$10000,'Chi tiết'!$Q40))</f>
        <v>0</v>
      </c>
      <c r="P40" s="257"/>
      <c r="Q40" s="222">
        <f ca="1">IF(TYPE(MATCH($D$6,OFFSET('Nhập liệu'!$C$10,Q39,0):'Nhập liệu'!$C$10000,0)+Q39)=16,"",MATCH($D$6,OFFSET('Nhập liệu'!$C$10,Q39,0):'Nhập liệu'!$C$10000,0)+Q39)</f>
        <v>15</v>
      </c>
    </row>
    <row r="41" spans="2:17" ht="15.75" customHeight="1">
      <c r="B41" s="217">
        <f t="array" aca="1" ref="B41" ca="1">IF($Q41="","",INDEX('Nhập liệu'!$B$10:$B$10000,'Chi tiết'!$Q41))</f>
        <v>44015</v>
      </c>
      <c r="C41" s="262"/>
      <c r="D41" s="218" t="str">
        <f t="array" aca="1" ref="D41" ca="1">IF($Q41="","",INDEX('Nhập liệu'!$E$10:$E$10000,'Chi tiết'!$Q41))</f>
        <v>Cát nền</v>
      </c>
      <c r="E41" s="219" t="str">
        <f t="array" aca="1" ref="E41" ca="1">IF($Q41="","",INDEX('Nhập liệu'!$F$10:$F$10000,'Chi tiết'!$Q41))</f>
        <v>M3</v>
      </c>
      <c r="F41" s="220">
        <f t="array" aca="1" ref="F41" ca="1">IF($Q41="","",INDEX('Nhập liệu'!$G$10:$G$10000,'Chi tiết'!$Q41))</f>
        <v>11.414999999999999</v>
      </c>
      <c r="G41" s="219">
        <f t="array" aca="1" ref="G41" ca="1">IF($Q41="","",INDEX('Nhập liệu'!$H$10:$H$10000,'Chi tiết'!$Q41))</f>
        <v>100000</v>
      </c>
      <c r="H41" s="219">
        <f t="array" aca="1" ref="H41" ca="1">IF($Q41="","",INDEX('Nhập liệu'!$I$10:$I$10000,'Chi tiết'!$Q41))</f>
        <v>0</v>
      </c>
      <c r="I41" s="219">
        <f t="array" aca="1" ref="I41" ca="1">IF($Q41="","",INDEX('Nhập liệu'!$J$10:$J$10000,'Chi tiết'!$Q41))</f>
        <v>0</v>
      </c>
      <c r="J41" s="219">
        <f t="array" aca="1" ref="J41" ca="1">IF($Q41="","",INDEX('Nhập liệu'!$K$10:$K$10000,'Chi tiết'!$Q41))</f>
        <v>0</v>
      </c>
      <c r="K41" s="219">
        <f t="array" aca="1" ref="K41" ca="1">IF($Q41="","",INDEX('Nhập liệu'!$L$10:$L$10000,'Chi tiết'!$Q41))</f>
        <v>1141500</v>
      </c>
      <c r="L41" s="219">
        <f t="array" aca="1" ref="L41" ca="1">IF($Q41="","",INDEX('Nhập liệu'!$M$10:$M$10000,'Chi tiết'!$Q41))</f>
        <v>0</v>
      </c>
      <c r="M41" s="219">
        <f t="array" aca="1" ref="M41" ca="1">IF($Q41="","",INDEX('Nhập liệu'!$N$10:$N$10000,'Chi tiết'!$Q41))</f>
        <v>0</v>
      </c>
      <c r="N41" s="219">
        <f t="array" aca="1" ref="N41" ca="1">IF($Q41="","",INDEX('Nhập liệu'!$O$10:$O$10000,'Chi tiết'!$Q41))</f>
        <v>0</v>
      </c>
      <c r="O41" s="219">
        <f t="array" aca="1" ref="O41" ca="1">IF($Q41="","",INDEX('Nhập liệu'!$P$10:$P$10000,'Chi tiết'!$Q41))</f>
        <v>0</v>
      </c>
      <c r="P41" s="257"/>
      <c r="Q41" s="222">
        <f ca="1">IF(TYPE(MATCH($D$6,OFFSET('Nhập liệu'!$C$10,Q40,0):'Nhập liệu'!$C$10000,0)+Q40)=16,"",MATCH($D$6,OFFSET('Nhập liệu'!$C$10,Q40,0):'Nhập liệu'!$C$10000,0)+Q40)</f>
        <v>16</v>
      </c>
    </row>
    <row r="42" spans="2:17" ht="15.75" customHeight="1">
      <c r="B42" s="217">
        <f t="array" aca="1" ref="B42" ca="1">IF($Q42="","",INDEX('Nhập liệu'!$B$10:$B$10000,'Chi tiết'!$Q42))</f>
        <v>44015</v>
      </c>
      <c r="C42" s="262"/>
      <c r="D42" s="218" t="str">
        <f t="array" aca="1" ref="D42" ca="1">IF($Q42="","",INDEX('Nhập liệu'!$E$10:$E$10000,'Chi tiết'!$Q42))</f>
        <v>Kẽm buộc</v>
      </c>
      <c r="E42" s="219" t="str">
        <f t="array" aca="1" ref="E42" ca="1">IF($Q42="","",INDEX('Nhập liệu'!$F$10:$F$10000,'Chi tiết'!$Q42))</f>
        <v>kg</v>
      </c>
      <c r="F42" s="220">
        <f t="array" aca="1" ref="F42" ca="1">IF($Q42="","",INDEX('Nhập liệu'!$G$10:$G$10000,'Chi tiết'!$Q42))</f>
        <v>20</v>
      </c>
      <c r="G42" s="219">
        <f t="array" aca="1" ref="G42" ca="1">IF($Q42="","",INDEX('Nhập liệu'!$H$10:$H$10000,'Chi tiết'!$Q42))</f>
        <v>18000</v>
      </c>
      <c r="H42" s="219">
        <f t="array" aca="1" ref="H42" ca="1">IF($Q42="","",INDEX('Nhập liệu'!$I$10:$I$10000,'Chi tiết'!$Q42))</f>
        <v>0</v>
      </c>
      <c r="I42" s="219">
        <f t="array" aca="1" ref="I42" ca="1">IF($Q42="","",INDEX('Nhập liệu'!$J$10:$J$10000,'Chi tiết'!$Q42))</f>
        <v>0</v>
      </c>
      <c r="J42" s="219">
        <f t="array" aca="1" ref="J42" ca="1">IF($Q42="","",INDEX('Nhập liệu'!$K$10:$K$10000,'Chi tiết'!$Q42))</f>
        <v>0</v>
      </c>
      <c r="K42" s="219">
        <f t="array" aca="1" ref="K42" ca="1">IF($Q42="","",INDEX('Nhập liệu'!$L$10:$L$10000,'Chi tiết'!$Q42))</f>
        <v>360000</v>
      </c>
      <c r="L42" s="219">
        <f t="array" aca="1" ref="L42" ca="1">IF($Q42="","",INDEX('Nhập liệu'!$M$10:$M$10000,'Chi tiết'!$Q42))</f>
        <v>0</v>
      </c>
      <c r="M42" s="219">
        <f t="array" aca="1" ref="M42" ca="1">IF($Q42="","",INDEX('Nhập liệu'!$N$10:$N$10000,'Chi tiết'!$Q42))</f>
        <v>0</v>
      </c>
      <c r="N42" s="219">
        <f t="array" aca="1" ref="N42" ca="1">IF($Q42="","",INDEX('Nhập liệu'!$O$10:$O$10000,'Chi tiết'!$Q42))</f>
        <v>0</v>
      </c>
      <c r="O42" s="219">
        <f t="array" aca="1" ref="O42" ca="1">IF($Q42="","",INDEX('Nhập liệu'!$P$10:$P$10000,'Chi tiết'!$Q42))</f>
        <v>0</v>
      </c>
      <c r="P42" s="257"/>
      <c r="Q42" s="222">
        <f ca="1">IF(TYPE(MATCH($D$6,OFFSET('Nhập liệu'!$C$10,Q41,0):'Nhập liệu'!$C$10000,0)+Q41)=16,"",MATCH($D$6,OFFSET('Nhập liệu'!$C$10,Q41,0):'Nhập liệu'!$C$10000,0)+Q41)</f>
        <v>17</v>
      </c>
    </row>
    <row r="43" spans="2:17" ht="15.75" customHeight="1">
      <c r="B43" s="217">
        <f t="array" aca="1" ref="B43" ca="1">IF($Q43="","",INDEX('Nhập liệu'!$B$10:$B$10000,'Chi tiết'!$Q43))</f>
        <v>44016</v>
      </c>
      <c r="C43" s="262"/>
      <c r="D43" s="218" t="str">
        <f t="array" aca="1" ref="D43" ca="1">IF($Q43="","",INDEX('Nhập liệu'!$E$10:$E$10000,'Chi tiết'!$Q43))</f>
        <v>Cát nền</v>
      </c>
      <c r="E43" s="219" t="str">
        <f t="array" aca="1" ref="E43" ca="1">IF($Q43="","",INDEX('Nhập liệu'!$F$10:$F$10000,'Chi tiết'!$Q43))</f>
        <v>M3</v>
      </c>
      <c r="F43" s="220">
        <f t="array" aca="1" ref="F43" ca="1">IF($Q43="","",INDEX('Nhập liệu'!$G$10:$G$10000,'Chi tiết'!$Q43))</f>
        <v>2.2837000000000001</v>
      </c>
      <c r="G43" s="219">
        <f t="array" aca="1" ref="G43" ca="1">IF($Q43="","",INDEX('Nhập liệu'!$H$10:$H$10000,'Chi tiết'!$Q43))</f>
        <v>100000</v>
      </c>
      <c r="H43" s="219">
        <f t="array" aca="1" ref="H43" ca="1">IF($Q43="","",INDEX('Nhập liệu'!$I$10:$I$10000,'Chi tiết'!$Q43))</f>
        <v>0</v>
      </c>
      <c r="I43" s="219">
        <f t="array" aca="1" ref="I43" ca="1">IF($Q43="","",INDEX('Nhập liệu'!$J$10:$J$10000,'Chi tiết'!$Q43))</f>
        <v>0</v>
      </c>
      <c r="J43" s="219">
        <f t="array" aca="1" ref="J43" ca="1">IF($Q43="","",INDEX('Nhập liệu'!$K$10:$K$10000,'Chi tiết'!$Q43))</f>
        <v>0</v>
      </c>
      <c r="K43" s="219">
        <f t="array" aca="1" ref="K43" ca="1">IF($Q43="","",INDEX('Nhập liệu'!$L$10:$L$10000,'Chi tiết'!$Q43))</f>
        <v>228370</v>
      </c>
      <c r="L43" s="219">
        <f t="array" aca="1" ref="L43" ca="1">IF($Q43="","",INDEX('Nhập liệu'!$M$10:$M$10000,'Chi tiết'!$Q43))</f>
        <v>0</v>
      </c>
      <c r="M43" s="219">
        <f t="array" aca="1" ref="M43" ca="1">IF($Q43="","",INDEX('Nhập liệu'!$N$10:$N$10000,'Chi tiết'!$Q43))</f>
        <v>0</v>
      </c>
      <c r="N43" s="219">
        <f t="array" aca="1" ref="N43" ca="1">IF($Q43="","",INDEX('Nhập liệu'!$O$10:$O$10000,'Chi tiết'!$Q43))</f>
        <v>0</v>
      </c>
      <c r="O43" s="219">
        <f t="array" aca="1" ref="O43" ca="1">IF($Q43="","",INDEX('Nhập liệu'!$P$10:$P$10000,'Chi tiết'!$Q43))</f>
        <v>0</v>
      </c>
      <c r="P43" s="257"/>
      <c r="Q43" s="222">
        <f ca="1">IF(TYPE(MATCH($D$6,OFFSET('Nhập liệu'!$C$10,Q42,0):'Nhập liệu'!$C$10000,0)+Q42)=16,"",MATCH($D$6,OFFSET('Nhập liệu'!$C$10,Q42,0):'Nhập liệu'!$C$10000,0)+Q42)</f>
        <v>18</v>
      </c>
    </row>
    <row r="44" spans="2:17" ht="15.75" customHeight="1">
      <c r="B44" s="217">
        <f t="array" aca="1" ref="B44" ca="1">IF($Q44="","",INDEX('Nhập liệu'!$B$10:$B$10000,'Chi tiết'!$Q44))</f>
        <v>44016</v>
      </c>
      <c r="C44" s="262"/>
      <c r="D44" s="218" t="str">
        <f t="array" aca="1" ref="D44" ca="1">IF($Q44="","",INDEX('Nhập liệu'!$E$10:$E$10000,'Chi tiết'!$Q44))</f>
        <v>Đá 1x2 trắng</v>
      </c>
      <c r="E44" s="219" t="str">
        <f t="array" aca="1" ref="E44" ca="1">IF($Q44="","",INDEX('Nhập liệu'!$F$10:$F$10000,'Chi tiết'!$Q44))</f>
        <v>M3</v>
      </c>
      <c r="F44" s="220">
        <f t="array" aca="1" ref="F44" ca="1">IF($Q44="","",INDEX('Nhập liệu'!$G$10:$G$10000,'Chi tiết'!$Q44))</f>
        <v>4.5674000000000001</v>
      </c>
      <c r="G44" s="219">
        <f t="array" aca="1" ref="G44" ca="1">IF($Q44="","",INDEX('Nhập liệu'!$H$10:$H$10000,'Chi tiết'!$Q44))</f>
        <v>385000</v>
      </c>
      <c r="H44" s="219">
        <f t="array" aca="1" ref="H44" ca="1">IF($Q44="","",INDEX('Nhập liệu'!$I$10:$I$10000,'Chi tiết'!$Q44))</f>
        <v>0</v>
      </c>
      <c r="I44" s="219">
        <f t="array" aca="1" ref="I44" ca="1">IF($Q44="","",INDEX('Nhập liệu'!$J$10:$J$10000,'Chi tiết'!$Q44))</f>
        <v>0</v>
      </c>
      <c r="J44" s="219">
        <f t="array" aca="1" ref="J44" ca="1">IF($Q44="","",INDEX('Nhập liệu'!$K$10:$K$10000,'Chi tiết'!$Q44))</f>
        <v>0</v>
      </c>
      <c r="K44" s="219">
        <f t="array" aca="1" ref="K44" ca="1">IF($Q44="","",INDEX('Nhập liệu'!$L$10:$L$10000,'Chi tiết'!$Q44))</f>
        <v>1758449</v>
      </c>
      <c r="L44" s="219">
        <f t="array" aca="1" ref="L44" ca="1">IF($Q44="","",INDEX('Nhập liệu'!$M$10:$M$10000,'Chi tiết'!$Q44))</f>
        <v>0</v>
      </c>
      <c r="M44" s="219">
        <f t="array" aca="1" ref="M44" ca="1">IF($Q44="","",INDEX('Nhập liệu'!$N$10:$N$10000,'Chi tiết'!$Q44))</f>
        <v>0</v>
      </c>
      <c r="N44" s="219">
        <f t="array" aca="1" ref="N44" ca="1">IF($Q44="","",INDEX('Nhập liệu'!$O$10:$O$10000,'Chi tiết'!$Q44))</f>
        <v>0</v>
      </c>
      <c r="O44" s="219">
        <f t="array" aca="1" ref="O44" ca="1">IF($Q44="","",INDEX('Nhập liệu'!$P$10:$P$10000,'Chi tiết'!$Q44))</f>
        <v>0</v>
      </c>
      <c r="P44" s="257"/>
      <c r="Q44" s="222">
        <f ca="1">IF(TYPE(MATCH($D$6,OFFSET('Nhập liệu'!$C$10,Q43,0):'Nhập liệu'!$C$10000,0)+Q43)=16,"",MATCH($D$6,OFFSET('Nhập liệu'!$C$10,Q43,0):'Nhập liệu'!$C$10000,0)+Q43)</f>
        <v>19</v>
      </c>
    </row>
    <row r="45" spans="2:17" ht="15.75" customHeight="1">
      <c r="B45" s="217">
        <f t="array" aca="1" ref="B45" ca="1">IF($Q45="","",INDEX('Nhập liệu'!$B$10:$B$10000,'Chi tiết'!$Q45))</f>
        <v>44017</v>
      </c>
      <c r="C45" s="262"/>
      <c r="D45" s="218" t="str">
        <f t="array" aca="1" ref="D45" ca="1">IF($Q45="","",INDEX('Nhập liệu'!$E$10:$E$10000,'Chi tiết'!$Q45))</f>
        <v>Kẽm buộc</v>
      </c>
      <c r="E45" s="219" t="str">
        <f t="array" aca="1" ref="E45" ca="1">IF($Q45="","",INDEX('Nhập liệu'!$F$10:$F$10000,'Chi tiết'!$Q45))</f>
        <v>kg</v>
      </c>
      <c r="F45" s="220">
        <f t="array" aca="1" ref="F45" ca="1">IF($Q45="","",INDEX('Nhập liệu'!$G$10:$G$10000,'Chi tiết'!$Q45))</f>
        <v>30</v>
      </c>
      <c r="G45" s="219">
        <f t="array" aca="1" ref="G45" ca="1">IF($Q45="","",INDEX('Nhập liệu'!$H$10:$H$10000,'Chi tiết'!$Q45))</f>
        <v>20000</v>
      </c>
      <c r="H45" s="219">
        <f t="array" aca="1" ref="H45" ca="1">IF($Q45="","",INDEX('Nhập liệu'!$I$10:$I$10000,'Chi tiết'!$Q45))</f>
        <v>0</v>
      </c>
      <c r="I45" s="219">
        <f t="array" aca="1" ref="I45" ca="1">IF($Q45="","",INDEX('Nhập liệu'!$J$10:$J$10000,'Chi tiết'!$Q45))</f>
        <v>0</v>
      </c>
      <c r="J45" s="219">
        <f t="array" aca="1" ref="J45" ca="1">IF($Q45="","",INDEX('Nhập liệu'!$K$10:$K$10000,'Chi tiết'!$Q45))</f>
        <v>0</v>
      </c>
      <c r="K45" s="219">
        <f t="array" aca="1" ref="K45" ca="1">IF($Q45="","",INDEX('Nhập liệu'!$L$10:$L$10000,'Chi tiết'!$Q45))</f>
        <v>600000</v>
      </c>
      <c r="L45" s="219">
        <f t="array" aca="1" ref="L45" ca="1">IF($Q45="","",INDEX('Nhập liệu'!$M$10:$M$10000,'Chi tiết'!$Q45))</f>
        <v>0</v>
      </c>
      <c r="M45" s="219">
        <f t="array" aca="1" ref="M45" ca="1">IF($Q45="","",INDEX('Nhập liệu'!$N$10:$N$10000,'Chi tiết'!$Q45))</f>
        <v>0</v>
      </c>
      <c r="N45" s="219">
        <f t="array" aca="1" ref="N45" ca="1">IF($Q45="","",INDEX('Nhập liệu'!$O$10:$O$10000,'Chi tiết'!$Q45))</f>
        <v>0</v>
      </c>
      <c r="O45" s="219">
        <f t="array" aca="1" ref="O45" ca="1">IF($Q45="","",INDEX('Nhập liệu'!$P$10:$P$10000,'Chi tiết'!$Q45))</f>
        <v>0</v>
      </c>
      <c r="P45" s="257"/>
      <c r="Q45" s="222">
        <f ca="1">IF(TYPE(MATCH($D$6,OFFSET('Nhập liệu'!$C$10,Q44,0):'Nhập liệu'!$C$10000,0)+Q44)=16,"",MATCH($D$6,OFFSET('Nhập liệu'!$C$10,Q44,0):'Nhập liệu'!$C$10000,0)+Q44)</f>
        <v>20</v>
      </c>
    </row>
    <row r="46" spans="2:17" ht="15.75" customHeight="1">
      <c r="B46" s="217">
        <f t="array" aca="1" ref="B46" ca="1">IF($Q46="","",INDEX('Nhập liệu'!$B$10:$B$10000,'Chi tiết'!$Q46))</f>
        <v>44017</v>
      </c>
      <c r="C46" s="262"/>
      <c r="D46" s="218" t="str">
        <f t="array" aca="1" ref="D46" ca="1">IF($Q46="","",INDEX('Nhập liệu'!$E$10:$E$10000,'Chi tiết'!$Q46))</f>
        <v>Cát xây</v>
      </c>
      <c r="E46" s="219" t="str">
        <f t="array" aca="1" ref="E46" ca="1">IF($Q46="","",INDEX('Nhập liệu'!$F$10:$F$10000,'Chi tiết'!$Q46))</f>
        <v>M3</v>
      </c>
      <c r="F46" s="220">
        <f t="array" aca="1" ref="F46" ca="1">IF($Q46="","",INDEX('Nhập liệu'!$G$10:$G$10000,'Chi tiết'!$Q46))</f>
        <v>4.5674000000000001</v>
      </c>
      <c r="G46" s="219">
        <f t="array" aca="1" ref="G46" ca="1">IF($Q46="","",INDEX('Nhập liệu'!$H$10:$H$10000,'Chi tiết'!$Q46))</f>
        <v>140000</v>
      </c>
      <c r="H46" s="219">
        <f t="array" aca="1" ref="H46" ca="1">IF($Q46="","",INDEX('Nhập liệu'!$I$10:$I$10000,'Chi tiết'!$Q46))</f>
        <v>0</v>
      </c>
      <c r="I46" s="219">
        <f t="array" aca="1" ref="I46" ca="1">IF($Q46="","",INDEX('Nhập liệu'!$J$10:$J$10000,'Chi tiết'!$Q46))</f>
        <v>0</v>
      </c>
      <c r="J46" s="219">
        <f t="array" aca="1" ref="J46" ca="1">IF($Q46="","",INDEX('Nhập liệu'!$K$10:$K$10000,'Chi tiết'!$Q46))</f>
        <v>0</v>
      </c>
      <c r="K46" s="219">
        <f t="array" aca="1" ref="K46" ca="1">IF($Q46="","",INDEX('Nhập liệu'!$L$10:$L$10000,'Chi tiết'!$Q46))</f>
        <v>639436</v>
      </c>
      <c r="L46" s="219">
        <f t="array" aca="1" ref="L46" ca="1">IF($Q46="","",INDEX('Nhập liệu'!$M$10:$M$10000,'Chi tiết'!$Q46))</f>
        <v>0</v>
      </c>
      <c r="M46" s="219">
        <f t="array" aca="1" ref="M46" ca="1">IF($Q46="","",INDEX('Nhập liệu'!$N$10:$N$10000,'Chi tiết'!$Q46))</f>
        <v>0</v>
      </c>
      <c r="N46" s="219">
        <f t="array" aca="1" ref="N46" ca="1">IF($Q46="","",INDEX('Nhập liệu'!$O$10:$O$10000,'Chi tiết'!$Q46))</f>
        <v>0</v>
      </c>
      <c r="O46" s="219">
        <f t="array" aca="1" ref="O46" ca="1">IF($Q46="","",INDEX('Nhập liệu'!$P$10:$P$10000,'Chi tiết'!$Q46))</f>
        <v>0</v>
      </c>
      <c r="P46" s="257"/>
      <c r="Q46" s="222">
        <f ca="1">IF(TYPE(MATCH($D$6,OFFSET('Nhập liệu'!$C$10,Q45,0):'Nhập liệu'!$C$10000,0)+Q45)=16,"",MATCH($D$6,OFFSET('Nhập liệu'!$C$10,Q45,0):'Nhập liệu'!$C$10000,0)+Q45)</f>
        <v>21</v>
      </c>
    </row>
    <row r="47" spans="2:17" ht="15.75" customHeight="1">
      <c r="B47" s="217">
        <f t="array" aca="1" ref="B47" ca="1">IF($Q47="","",INDEX('Nhập liệu'!$B$10:$B$10000,'Chi tiết'!$Q47))</f>
        <v>44017</v>
      </c>
      <c r="C47" s="262"/>
      <c r="D47" s="218" t="str">
        <f t="array" aca="1" ref="D47" ca="1">IF($Q47="","",INDEX('Nhập liệu'!$E$10:$E$10000,'Chi tiết'!$Q47))</f>
        <v>Cát nền</v>
      </c>
      <c r="E47" s="219" t="str">
        <f t="array" aca="1" ref="E47" ca="1">IF($Q47="","",INDEX('Nhập liệu'!$F$10:$F$10000,'Chi tiết'!$Q47))</f>
        <v>M3</v>
      </c>
      <c r="F47" s="220">
        <f t="array" aca="1" ref="F47" ca="1">IF($Q47="","",INDEX('Nhập liệu'!$G$10:$G$10000,'Chi tiết'!$Q47))</f>
        <v>9.1348000000000003</v>
      </c>
      <c r="G47" s="219">
        <f t="array" aca="1" ref="G47" ca="1">IF($Q47="","",INDEX('Nhập liệu'!$H$10:$H$10000,'Chi tiết'!$Q47))</f>
        <v>100000</v>
      </c>
      <c r="H47" s="219">
        <f t="array" aca="1" ref="H47" ca="1">IF($Q47="","",INDEX('Nhập liệu'!$I$10:$I$10000,'Chi tiết'!$Q47))</f>
        <v>0</v>
      </c>
      <c r="I47" s="219">
        <f t="array" aca="1" ref="I47" ca="1">IF($Q47="","",INDEX('Nhập liệu'!$J$10:$J$10000,'Chi tiết'!$Q47))</f>
        <v>0</v>
      </c>
      <c r="J47" s="219">
        <f t="array" aca="1" ref="J47" ca="1">IF($Q47="","",INDEX('Nhập liệu'!$K$10:$K$10000,'Chi tiết'!$Q47))</f>
        <v>0</v>
      </c>
      <c r="K47" s="219">
        <f t="array" aca="1" ref="K47" ca="1">IF($Q47="","",INDEX('Nhập liệu'!$L$10:$L$10000,'Chi tiết'!$Q47))</f>
        <v>913480</v>
      </c>
      <c r="L47" s="219">
        <f t="array" aca="1" ref="L47" ca="1">IF($Q47="","",INDEX('Nhập liệu'!$M$10:$M$10000,'Chi tiết'!$Q47))</f>
        <v>0</v>
      </c>
      <c r="M47" s="219">
        <f t="array" aca="1" ref="M47" ca="1">IF($Q47="","",INDEX('Nhập liệu'!$N$10:$N$10000,'Chi tiết'!$Q47))</f>
        <v>0</v>
      </c>
      <c r="N47" s="219">
        <f t="array" aca="1" ref="N47" ca="1">IF($Q47="","",INDEX('Nhập liệu'!$O$10:$O$10000,'Chi tiết'!$Q47))</f>
        <v>0</v>
      </c>
      <c r="O47" s="219">
        <f t="array" aca="1" ref="O47" ca="1">IF($Q47="","",INDEX('Nhập liệu'!$P$10:$P$10000,'Chi tiết'!$Q47))</f>
        <v>0</v>
      </c>
      <c r="P47" s="257"/>
      <c r="Q47" s="222">
        <f ca="1">IF(TYPE(MATCH($D$6,OFFSET('Nhập liệu'!$C$10,Q46,0):'Nhập liệu'!$C$10000,0)+Q46)=16,"",MATCH($D$6,OFFSET('Nhập liệu'!$C$10,Q46,0):'Nhập liệu'!$C$10000,0)+Q46)</f>
        <v>22</v>
      </c>
    </row>
    <row r="48" spans="2:17" ht="15.75" customHeight="1">
      <c r="B48" s="217">
        <f t="array" aca="1" ref="B48" ca="1">IF($Q48="","",INDEX('Nhập liệu'!$B$10:$B$10000,'Chi tiết'!$Q48))</f>
        <v>44017</v>
      </c>
      <c r="C48" s="262"/>
      <c r="D48" s="218" t="str">
        <f t="array" aca="1" ref="D48" ca="1">IF($Q48="","",INDEX('Nhập liệu'!$E$10:$E$10000,'Chi tiết'!$Q48))</f>
        <v>Đá 1x2 trắng</v>
      </c>
      <c r="E48" s="219" t="str">
        <f t="array" aca="1" ref="E48" ca="1">IF($Q48="","",INDEX('Nhập liệu'!$F$10:$F$10000,'Chi tiết'!$Q48))</f>
        <v>M3</v>
      </c>
      <c r="F48" s="220">
        <f t="array" aca="1" ref="F48" ca="1">IF($Q48="","",INDEX('Nhập liệu'!$G$10:$G$10000,'Chi tiết'!$Q48))</f>
        <v>4.5674000000000001</v>
      </c>
      <c r="G48" s="219">
        <f t="array" aca="1" ref="G48" ca="1">IF($Q48="","",INDEX('Nhập liệu'!$H$10:$H$10000,'Chi tiết'!$Q48))</f>
        <v>385000</v>
      </c>
      <c r="H48" s="219">
        <f t="array" aca="1" ref="H48" ca="1">IF($Q48="","",INDEX('Nhập liệu'!$I$10:$I$10000,'Chi tiết'!$Q48))</f>
        <v>0</v>
      </c>
      <c r="I48" s="219">
        <f t="array" aca="1" ref="I48" ca="1">IF($Q48="","",INDEX('Nhập liệu'!$J$10:$J$10000,'Chi tiết'!$Q48))</f>
        <v>0</v>
      </c>
      <c r="J48" s="219">
        <f t="array" aca="1" ref="J48" ca="1">IF($Q48="","",INDEX('Nhập liệu'!$K$10:$K$10000,'Chi tiết'!$Q48))</f>
        <v>0</v>
      </c>
      <c r="K48" s="219">
        <f t="array" aca="1" ref="K48" ca="1">IF($Q48="","",INDEX('Nhập liệu'!$L$10:$L$10000,'Chi tiết'!$Q48))</f>
        <v>1758449</v>
      </c>
      <c r="L48" s="219">
        <f t="array" aca="1" ref="L48" ca="1">IF($Q48="","",INDEX('Nhập liệu'!$M$10:$M$10000,'Chi tiết'!$Q48))</f>
        <v>0</v>
      </c>
      <c r="M48" s="219">
        <f t="array" aca="1" ref="M48" ca="1">IF($Q48="","",INDEX('Nhập liệu'!$N$10:$N$10000,'Chi tiết'!$Q48))</f>
        <v>0</v>
      </c>
      <c r="N48" s="219">
        <f t="array" aca="1" ref="N48" ca="1">IF($Q48="","",INDEX('Nhập liệu'!$O$10:$O$10000,'Chi tiết'!$Q48))</f>
        <v>0</v>
      </c>
      <c r="O48" s="219">
        <f t="array" aca="1" ref="O48" ca="1">IF($Q48="","",INDEX('Nhập liệu'!$P$10:$P$10000,'Chi tiết'!$Q48))</f>
        <v>0</v>
      </c>
      <c r="P48" s="257"/>
      <c r="Q48" s="222">
        <f ca="1">IF(TYPE(MATCH($D$6,OFFSET('Nhập liệu'!$C$10,Q47,0):'Nhập liệu'!$C$10000,0)+Q47)=16,"",MATCH($D$6,OFFSET('Nhập liệu'!$C$10,Q47,0):'Nhập liệu'!$C$10000,0)+Q47)</f>
        <v>23</v>
      </c>
    </row>
    <row r="49" spans="2:17" ht="15.75" customHeight="1">
      <c r="B49" s="217">
        <f t="array" aca="1" ref="B49" ca="1">IF($Q49="","",INDEX('Nhập liệu'!$B$10:$B$10000,'Chi tiết'!$Q49))</f>
        <v>44017</v>
      </c>
      <c r="C49" s="262"/>
      <c r="D49" s="218" t="str">
        <f t="array" aca="1" ref="D49" ca="1">IF($Q49="","",INDEX('Nhập liệu'!$E$10:$E$10000,'Chi tiết'!$Q49))</f>
        <v>Đá 4x6 trắng</v>
      </c>
      <c r="E49" s="219" t="str">
        <f t="array" aca="1" ref="E49" ca="1">IF($Q49="","",INDEX('Nhập liệu'!$F$10:$F$10000,'Chi tiết'!$Q49))</f>
        <v>M3</v>
      </c>
      <c r="F49" s="220">
        <f t="array" aca="1" ref="F49" ca="1">IF($Q49="","",INDEX('Nhập liệu'!$G$10:$G$10000,'Chi tiết'!$Q49))</f>
        <v>2.2837000000000001</v>
      </c>
      <c r="G49" s="219">
        <f t="array" aca="1" ref="G49" ca="1">IF($Q49="","",INDEX('Nhập liệu'!$H$10:$H$10000,'Chi tiết'!$Q49))</f>
        <v>345000</v>
      </c>
      <c r="H49" s="219">
        <f t="array" aca="1" ref="H49" ca="1">IF($Q49="","",INDEX('Nhập liệu'!$I$10:$I$10000,'Chi tiết'!$Q49))</f>
        <v>0</v>
      </c>
      <c r="I49" s="219">
        <f t="array" aca="1" ref="I49" ca="1">IF($Q49="","",INDEX('Nhập liệu'!$J$10:$J$10000,'Chi tiết'!$Q49))</f>
        <v>0</v>
      </c>
      <c r="J49" s="219">
        <f t="array" aca="1" ref="J49" ca="1">IF($Q49="","",INDEX('Nhập liệu'!$K$10:$K$10000,'Chi tiết'!$Q49))</f>
        <v>0</v>
      </c>
      <c r="K49" s="219">
        <f t="array" aca="1" ref="K49" ca="1">IF($Q49="","",INDEX('Nhập liệu'!$L$10:$L$10000,'Chi tiết'!$Q49))</f>
        <v>787876.5</v>
      </c>
      <c r="L49" s="219">
        <f t="array" aca="1" ref="L49" ca="1">IF($Q49="","",INDEX('Nhập liệu'!$M$10:$M$10000,'Chi tiết'!$Q49))</f>
        <v>0</v>
      </c>
      <c r="M49" s="219">
        <f t="array" aca="1" ref="M49" ca="1">IF($Q49="","",INDEX('Nhập liệu'!$N$10:$N$10000,'Chi tiết'!$Q49))</f>
        <v>0</v>
      </c>
      <c r="N49" s="219">
        <f t="array" aca="1" ref="N49" ca="1">IF($Q49="","",INDEX('Nhập liệu'!$O$10:$O$10000,'Chi tiết'!$Q49))</f>
        <v>0</v>
      </c>
      <c r="O49" s="219">
        <f t="array" aca="1" ref="O49" ca="1">IF($Q49="","",INDEX('Nhập liệu'!$P$10:$P$10000,'Chi tiết'!$Q49))</f>
        <v>0</v>
      </c>
      <c r="P49" s="257"/>
      <c r="Q49" s="222">
        <f ca="1">IF(TYPE(MATCH($D$6,OFFSET('Nhập liệu'!$C$10,Q48,0):'Nhập liệu'!$C$10000,0)+Q48)=16,"",MATCH($D$6,OFFSET('Nhập liệu'!$C$10,Q48,0):'Nhập liệu'!$C$10000,0)+Q48)</f>
        <v>24</v>
      </c>
    </row>
    <row r="50" spans="2:17" ht="15.75" customHeight="1">
      <c r="B50" s="217">
        <f t="array" aca="1" ref="B50" ca="1">IF($Q50="","",INDEX('Nhập liệu'!$B$10:$B$10000,'Chi tiết'!$Q50))</f>
        <v>44017</v>
      </c>
      <c r="C50" s="262"/>
      <c r="D50" s="218" t="str">
        <f t="array" aca="1" ref="D50" ca="1">IF($Q50="","",INDEX('Nhập liệu'!$E$10:$E$10000,'Chi tiết'!$Q50))</f>
        <v>Đá 4x6 đen</v>
      </c>
      <c r="E50" s="219" t="str">
        <f t="array" aca="1" ref="E50" ca="1">IF($Q50="","",INDEX('Nhập liệu'!$F$10:$F$10000,'Chi tiết'!$Q50))</f>
        <v>M3</v>
      </c>
      <c r="F50" s="220">
        <f t="array" aca="1" ref="F50" ca="1">IF($Q50="","",INDEX('Nhập liệu'!$G$10:$G$10000,'Chi tiết'!$Q50))</f>
        <v>2.2837000000000001</v>
      </c>
      <c r="G50" s="219">
        <f t="array" aca="1" ref="G50" ca="1">IF($Q50="","",INDEX('Nhập liệu'!$H$10:$H$10000,'Chi tiết'!$Q50))</f>
        <v>310000</v>
      </c>
      <c r="H50" s="219">
        <f t="array" aca="1" ref="H50" ca="1">IF($Q50="","",INDEX('Nhập liệu'!$I$10:$I$10000,'Chi tiết'!$Q50))</f>
        <v>0</v>
      </c>
      <c r="I50" s="219">
        <f t="array" aca="1" ref="I50" ca="1">IF($Q50="","",INDEX('Nhập liệu'!$J$10:$J$10000,'Chi tiết'!$Q50))</f>
        <v>0</v>
      </c>
      <c r="J50" s="219">
        <f t="array" aca="1" ref="J50" ca="1">IF($Q50="","",INDEX('Nhập liệu'!$K$10:$K$10000,'Chi tiết'!$Q50))</f>
        <v>0</v>
      </c>
      <c r="K50" s="219">
        <f t="array" aca="1" ref="K50" ca="1">IF($Q50="","",INDEX('Nhập liệu'!$L$10:$L$10000,'Chi tiết'!$Q50))</f>
        <v>707947</v>
      </c>
      <c r="L50" s="219">
        <f t="array" aca="1" ref="L50" ca="1">IF($Q50="","",INDEX('Nhập liệu'!$M$10:$M$10000,'Chi tiết'!$Q50))</f>
        <v>0</v>
      </c>
      <c r="M50" s="219">
        <f t="array" aca="1" ref="M50" ca="1">IF($Q50="","",INDEX('Nhập liệu'!$N$10:$N$10000,'Chi tiết'!$Q50))</f>
        <v>0</v>
      </c>
      <c r="N50" s="219">
        <f t="array" aca="1" ref="N50" ca="1">IF($Q50="","",INDEX('Nhập liệu'!$O$10:$O$10000,'Chi tiết'!$Q50))</f>
        <v>0</v>
      </c>
      <c r="O50" s="219">
        <f t="array" aca="1" ref="O50" ca="1">IF($Q50="","",INDEX('Nhập liệu'!$P$10:$P$10000,'Chi tiết'!$Q50))</f>
        <v>0</v>
      </c>
      <c r="P50" s="257"/>
      <c r="Q50" s="222">
        <f ca="1">IF(TYPE(MATCH($D$6,OFFSET('Nhập liệu'!$C$10,Q49,0):'Nhập liệu'!$C$10000,0)+Q49)=16,"",MATCH($D$6,OFFSET('Nhập liệu'!$C$10,Q49,0):'Nhập liệu'!$C$10000,0)+Q49)</f>
        <v>25</v>
      </c>
    </row>
    <row r="51" spans="2:17" ht="15.75" customHeight="1">
      <c r="B51" s="217">
        <f t="array" aca="1" ref="B51" ca="1">IF($Q51="","",INDEX('Nhập liệu'!$B$10:$B$10000,'Chi tiết'!$Q51))</f>
        <v>44017</v>
      </c>
      <c r="C51" s="262"/>
      <c r="D51" s="218" t="str">
        <f t="array" aca="1" ref="D51" ca="1">IF($Q51="","",INDEX('Nhập liệu'!$E$10:$E$10000,'Chi tiết'!$Q51))</f>
        <v>Đinh 5 phân</v>
      </c>
      <c r="E51" s="219" t="str">
        <f t="array" aca="1" ref="E51" ca="1">IF($Q51="","",INDEX('Nhập liệu'!$F$10:$F$10000,'Chi tiết'!$Q51))</f>
        <v>kg</v>
      </c>
      <c r="F51" s="220">
        <f t="array" aca="1" ref="F51" ca="1">IF($Q51="","",INDEX('Nhập liệu'!$G$10:$G$10000,'Chi tiết'!$Q51))</f>
        <v>20</v>
      </c>
      <c r="G51" s="219">
        <f t="array" aca="1" ref="G51" ca="1">IF($Q51="","",INDEX('Nhập liệu'!$H$10:$H$10000,'Chi tiết'!$Q51))</f>
        <v>17000</v>
      </c>
      <c r="H51" s="219">
        <f t="array" aca="1" ref="H51" ca="1">IF($Q51="","",INDEX('Nhập liệu'!$I$10:$I$10000,'Chi tiết'!$Q51))</f>
        <v>0</v>
      </c>
      <c r="I51" s="219">
        <f t="array" aca="1" ref="I51" ca="1">IF($Q51="","",INDEX('Nhập liệu'!$J$10:$J$10000,'Chi tiết'!$Q51))</f>
        <v>0</v>
      </c>
      <c r="J51" s="219">
        <f t="array" aca="1" ref="J51" ca="1">IF($Q51="","",INDEX('Nhập liệu'!$K$10:$K$10000,'Chi tiết'!$Q51))</f>
        <v>0</v>
      </c>
      <c r="K51" s="219">
        <f t="array" aca="1" ref="K51" ca="1">IF($Q51="","",INDEX('Nhập liệu'!$L$10:$L$10000,'Chi tiết'!$Q51))</f>
        <v>340000</v>
      </c>
      <c r="L51" s="219">
        <f t="array" aca="1" ref="L51" ca="1">IF($Q51="","",INDEX('Nhập liệu'!$M$10:$M$10000,'Chi tiết'!$Q51))</f>
        <v>0</v>
      </c>
      <c r="M51" s="219">
        <f t="array" aca="1" ref="M51" ca="1">IF($Q51="","",INDEX('Nhập liệu'!$N$10:$N$10000,'Chi tiết'!$Q51))</f>
        <v>0</v>
      </c>
      <c r="N51" s="219">
        <f t="array" aca="1" ref="N51" ca="1">IF($Q51="","",INDEX('Nhập liệu'!$O$10:$O$10000,'Chi tiết'!$Q51))</f>
        <v>0</v>
      </c>
      <c r="O51" s="219">
        <f t="array" aca="1" ref="O51" ca="1">IF($Q51="","",INDEX('Nhập liệu'!$P$10:$P$10000,'Chi tiết'!$Q51))</f>
        <v>0</v>
      </c>
      <c r="P51" s="257"/>
      <c r="Q51" s="222">
        <f ca="1">IF(TYPE(MATCH($D$6,OFFSET('Nhập liệu'!$C$10,Q50,0):'Nhập liệu'!$C$10000,0)+Q50)=16,"",MATCH($D$6,OFFSET('Nhập liệu'!$C$10,Q50,0):'Nhập liệu'!$C$10000,0)+Q50)</f>
        <v>26</v>
      </c>
    </row>
    <row r="52" spans="2:17" ht="15.75" customHeight="1">
      <c r="B52" s="217">
        <f t="array" aca="1" ref="B52" ca="1">IF($Q52="","",INDEX('Nhập liệu'!$B$10:$B$10000,'Chi tiết'!$Q52))</f>
        <v>44017</v>
      </c>
      <c r="C52" s="262"/>
      <c r="D52" s="218" t="str">
        <f t="array" aca="1" ref="D52" ca="1">IF($Q52="","",INDEX('Nhập liệu'!$E$10:$E$10000,'Chi tiết'!$Q52))</f>
        <v>Đinh 7 phân</v>
      </c>
      <c r="E52" s="219" t="str">
        <f t="array" aca="1" ref="E52" ca="1">IF($Q52="","",INDEX('Nhập liệu'!$F$10:$F$10000,'Chi tiết'!$Q52))</f>
        <v>kg</v>
      </c>
      <c r="F52" s="220">
        <f t="array" aca="1" ref="F52" ca="1">IF($Q52="","",INDEX('Nhập liệu'!$G$10:$G$10000,'Chi tiết'!$Q52))</f>
        <v>10</v>
      </c>
      <c r="G52" s="219">
        <f t="array" aca="1" ref="G52" ca="1">IF($Q52="","",INDEX('Nhập liệu'!$H$10:$H$10000,'Chi tiết'!$Q52))</f>
        <v>17000</v>
      </c>
      <c r="H52" s="219">
        <f t="array" aca="1" ref="H52" ca="1">IF($Q52="","",INDEX('Nhập liệu'!$I$10:$I$10000,'Chi tiết'!$Q52))</f>
        <v>0</v>
      </c>
      <c r="I52" s="219">
        <f t="array" aca="1" ref="I52" ca="1">IF($Q52="","",INDEX('Nhập liệu'!$J$10:$J$10000,'Chi tiết'!$Q52))</f>
        <v>0</v>
      </c>
      <c r="J52" s="219">
        <f t="array" aca="1" ref="J52" ca="1">IF($Q52="","",INDEX('Nhập liệu'!$K$10:$K$10000,'Chi tiết'!$Q52))</f>
        <v>0</v>
      </c>
      <c r="K52" s="219">
        <f t="array" aca="1" ref="K52" ca="1">IF($Q52="","",INDEX('Nhập liệu'!$L$10:$L$10000,'Chi tiết'!$Q52))</f>
        <v>170000</v>
      </c>
      <c r="L52" s="219">
        <f t="array" aca="1" ref="L52" ca="1">IF($Q52="","",INDEX('Nhập liệu'!$M$10:$M$10000,'Chi tiết'!$Q52))</f>
        <v>0</v>
      </c>
      <c r="M52" s="219">
        <f t="array" aca="1" ref="M52" ca="1">IF($Q52="","",INDEX('Nhập liệu'!$N$10:$N$10000,'Chi tiết'!$Q52))</f>
        <v>0</v>
      </c>
      <c r="N52" s="219">
        <f t="array" aca="1" ref="N52" ca="1">IF($Q52="","",INDEX('Nhập liệu'!$O$10:$O$10000,'Chi tiết'!$Q52))</f>
        <v>0</v>
      </c>
      <c r="O52" s="219">
        <f t="array" aca="1" ref="O52" ca="1">IF($Q52="","",INDEX('Nhập liệu'!$P$10:$P$10000,'Chi tiết'!$Q52))</f>
        <v>0</v>
      </c>
      <c r="P52" s="257"/>
      <c r="Q52" s="222">
        <f ca="1">IF(TYPE(MATCH($D$6,OFFSET('Nhập liệu'!$C$10,Q51,0):'Nhập liệu'!$C$10000,0)+Q51)=16,"",MATCH($D$6,OFFSET('Nhập liệu'!$C$10,Q51,0):'Nhập liệu'!$C$10000,0)+Q51)</f>
        <v>27</v>
      </c>
    </row>
    <row r="53" spans="2:17" ht="15.75" customHeight="1">
      <c r="B53" s="217">
        <f t="array" aca="1" ref="B53" ca="1">IF($Q53="","",INDEX('Nhập liệu'!$B$10:$B$10000,'Chi tiết'!$Q53))</f>
        <v>44018</v>
      </c>
      <c r="C53" s="262"/>
      <c r="D53" s="218" t="str">
        <f t="array" aca="1" ref="D53" ca="1">IF($Q53="","",INDEX('Nhập liệu'!$E$10:$E$10000,'Chi tiết'!$Q53))</f>
        <v>Cừ 4</v>
      </c>
      <c r="E53" s="219" t="str">
        <f t="array" aca="1" ref="E53" ca="1">IF($Q53="","",INDEX('Nhập liệu'!$F$10:$F$10000,'Chi tiết'!$Q53))</f>
        <v>cây</v>
      </c>
      <c r="F53" s="220">
        <f t="array" aca="1" ref="F53" ca="1">IF($Q53="","",INDEX('Nhập liệu'!$G$10:$G$10000,'Chi tiết'!$Q53))</f>
        <v>300</v>
      </c>
      <c r="G53" s="219">
        <f t="array" aca="1" ref="G53" ca="1">IF($Q53="","",INDEX('Nhập liệu'!$H$10:$H$10000,'Chi tiết'!$Q53))</f>
        <v>17000</v>
      </c>
      <c r="H53" s="219">
        <f t="array" aca="1" ref="H53" ca="1">IF($Q53="","",INDEX('Nhập liệu'!$I$10:$I$10000,'Chi tiết'!$Q53))</f>
        <v>0</v>
      </c>
      <c r="I53" s="219">
        <f t="array" aca="1" ref="I53" ca="1">IF($Q53="","",INDEX('Nhập liệu'!$J$10:$J$10000,'Chi tiết'!$Q53))</f>
        <v>0</v>
      </c>
      <c r="J53" s="219">
        <f t="array" aca="1" ref="J53" ca="1">IF($Q53="","",INDEX('Nhập liệu'!$K$10:$K$10000,'Chi tiết'!$Q53))</f>
        <v>0</v>
      </c>
      <c r="K53" s="219">
        <f t="array" aca="1" ref="K53" ca="1">IF($Q53="","",INDEX('Nhập liệu'!$L$10:$L$10000,'Chi tiết'!$Q53))</f>
        <v>5100000</v>
      </c>
      <c r="L53" s="219">
        <f t="array" aca="1" ref="L53" ca="1">IF($Q53="","",INDEX('Nhập liệu'!$M$10:$M$10000,'Chi tiết'!$Q53))</f>
        <v>0</v>
      </c>
      <c r="M53" s="219">
        <f t="array" aca="1" ref="M53" ca="1">IF($Q53="","",INDEX('Nhập liệu'!$N$10:$N$10000,'Chi tiết'!$Q53))</f>
        <v>0</v>
      </c>
      <c r="N53" s="219">
        <f t="array" aca="1" ref="N53" ca="1">IF($Q53="","",INDEX('Nhập liệu'!$O$10:$O$10000,'Chi tiết'!$Q53))</f>
        <v>0</v>
      </c>
      <c r="O53" s="219">
        <f t="array" aca="1" ref="O53" ca="1">IF($Q53="","",INDEX('Nhập liệu'!$P$10:$P$10000,'Chi tiết'!$Q53))</f>
        <v>0</v>
      </c>
      <c r="P53" s="257"/>
      <c r="Q53" s="222">
        <f ca="1">IF(TYPE(MATCH($D$6,OFFSET('Nhập liệu'!$C$10,Q52,0):'Nhập liệu'!$C$10000,0)+Q52)=16,"",MATCH($D$6,OFFSET('Nhập liệu'!$C$10,Q52,0):'Nhập liệu'!$C$10000,0)+Q52)</f>
        <v>28</v>
      </c>
    </row>
    <row r="54" spans="2:17" ht="15.75" customHeight="1">
      <c r="B54" s="217">
        <f t="array" aca="1" ref="B54" ca="1">IF($Q54="","",INDEX('Nhập liệu'!$B$10:$B$10000,'Chi tiết'!$Q54))</f>
        <v>44018</v>
      </c>
      <c r="C54" s="262"/>
      <c r="D54" s="218" t="str">
        <f t="array" aca="1" ref="D54" ca="1">IF($Q54="","",INDEX('Nhập liệu'!$E$10:$E$10000,'Chi tiết'!$Q54))</f>
        <v>Cừ 5</v>
      </c>
      <c r="E54" s="219" t="str">
        <f t="array" aca="1" ref="E54" ca="1">IF($Q54="","",INDEX('Nhập liệu'!$F$10:$F$10000,'Chi tiết'!$Q54))</f>
        <v>cây</v>
      </c>
      <c r="F54" s="220">
        <f t="array" aca="1" ref="F54" ca="1">IF($Q54="","",INDEX('Nhập liệu'!$G$10:$G$10000,'Chi tiết'!$Q54))</f>
        <v>2000</v>
      </c>
      <c r="G54" s="219">
        <f t="array" aca="1" ref="G54" ca="1">IF($Q54="","",INDEX('Nhập liệu'!$H$10:$H$10000,'Chi tiết'!$Q54))</f>
        <v>28000</v>
      </c>
      <c r="H54" s="219">
        <f t="array" aca="1" ref="H54" ca="1">IF($Q54="","",INDEX('Nhập liệu'!$I$10:$I$10000,'Chi tiết'!$Q54))</f>
        <v>0</v>
      </c>
      <c r="I54" s="219">
        <f t="array" aca="1" ref="I54" ca="1">IF($Q54="","",INDEX('Nhập liệu'!$J$10:$J$10000,'Chi tiết'!$Q54))</f>
        <v>0</v>
      </c>
      <c r="J54" s="219">
        <f t="array" aca="1" ref="J54" ca="1">IF($Q54="","",INDEX('Nhập liệu'!$K$10:$K$10000,'Chi tiết'!$Q54))</f>
        <v>0</v>
      </c>
      <c r="K54" s="219">
        <f t="array" aca="1" ref="K54" ca="1">IF($Q54="","",INDEX('Nhập liệu'!$L$10:$L$10000,'Chi tiết'!$Q54))</f>
        <v>56000000</v>
      </c>
      <c r="L54" s="219">
        <f t="array" aca="1" ref="L54" ca="1">IF($Q54="","",INDEX('Nhập liệu'!$M$10:$M$10000,'Chi tiết'!$Q54))</f>
        <v>0</v>
      </c>
      <c r="M54" s="219">
        <f t="array" aca="1" ref="M54" ca="1">IF($Q54="","",INDEX('Nhập liệu'!$N$10:$N$10000,'Chi tiết'!$Q54))</f>
        <v>0</v>
      </c>
      <c r="N54" s="219">
        <f t="array" aca="1" ref="N54" ca="1">IF($Q54="","",INDEX('Nhập liệu'!$O$10:$O$10000,'Chi tiết'!$Q54))</f>
        <v>0</v>
      </c>
      <c r="O54" s="219">
        <f t="array" aca="1" ref="O54" ca="1">IF($Q54="","",INDEX('Nhập liệu'!$P$10:$P$10000,'Chi tiết'!$Q54))</f>
        <v>0</v>
      </c>
      <c r="P54" s="257"/>
      <c r="Q54" s="222">
        <f ca="1">IF(TYPE(MATCH($D$6,OFFSET('Nhập liệu'!$C$10,Q53,0):'Nhập liệu'!$C$10000,0)+Q53)=16,"",MATCH($D$6,OFFSET('Nhập liệu'!$C$10,Q53,0):'Nhập liệu'!$C$10000,0)+Q53)</f>
        <v>29</v>
      </c>
    </row>
    <row r="55" spans="2:17" ht="15.75" customHeight="1">
      <c r="B55" s="217">
        <f t="array" aca="1" ref="B55" ca="1">IF($Q55="","",INDEX('Nhập liệu'!$B$10:$B$10000,'Chi tiết'!$Q55))</f>
        <v>44018</v>
      </c>
      <c r="C55" s="262"/>
      <c r="D55" s="218" t="str">
        <f t="array" aca="1" ref="D55" ca="1">IF($Q55="","",INDEX('Nhập liệu'!$E$10:$E$10000,'Chi tiết'!$Q55))</f>
        <v>Sửa điện bị cháy</v>
      </c>
      <c r="E55" s="219" t="str">
        <f t="array" aca="1" ref="E55" ca="1">IF($Q55="","",INDEX('Nhập liệu'!$F$10:$F$10000,'Chi tiết'!$Q55))</f>
        <v>tiền</v>
      </c>
      <c r="F55" s="220">
        <f t="array" aca="1" ref="F55" ca="1">IF($Q55="","",INDEX('Nhập liệu'!$G$10:$G$10000,'Chi tiết'!$Q55))</f>
        <v>1</v>
      </c>
      <c r="G55" s="219">
        <f t="array" aca="1" ref="G55" ca="1">IF($Q55="","",INDEX('Nhập liệu'!$H$10:$H$10000,'Chi tiết'!$Q55))</f>
        <v>0</v>
      </c>
      <c r="H55" s="219">
        <f t="array" aca="1" ref="H55" ca="1">IF($Q55="","",INDEX('Nhập liệu'!$I$10:$I$10000,'Chi tiết'!$Q55))</f>
        <v>0</v>
      </c>
      <c r="I55" s="219">
        <f t="array" aca="1" ref="I55" ca="1">IF($Q55="","",INDEX('Nhập liệu'!$J$10:$J$10000,'Chi tiết'!$Q55))</f>
        <v>0</v>
      </c>
      <c r="J55" s="219">
        <f t="array" aca="1" ref="J55" ca="1">IF($Q55="","",INDEX('Nhập liệu'!$K$10:$K$10000,'Chi tiết'!$Q55))</f>
        <v>100000</v>
      </c>
      <c r="K55" s="219">
        <f t="array" aca="1" ref="K55" ca="1">IF($Q55="","",INDEX('Nhập liệu'!$L$10:$L$10000,'Chi tiết'!$Q55))</f>
        <v>0</v>
      </c>
      <c r="L55" s="219">
        <f t="array" aca="1" ref="L55" ca="1">IF($Q55="","",INDEX('Nhập liệu'!$M$10:$M$10000,'Chi tiết'!$Q55))</f>
        <v>0</v>
      </c>
      <c r="M55" s="219">
        <f t="array" aca="1" ref="M55" ca="1">IF($Q55="","",INDEX('Nhập liệu'!$N$10:$N$10000,'Chi tiết'!$Q55))</f>
        <v>0</v>
      </c>
      <c r="N55" s="219">
        <f t="array" aca="1" ref="N55" ca="1">IF($Q55="","",INDEX('Nhập liệu'!$O$10:$O$10000,'Chi tiết'!$Q55))</f>
        <v>100000</v>
      </c>
      <c r="O55" s="219">
        <f t="array" aca="1" ref="O55" ca="1">IF($Q55="","",INDEX('Nhập liệu'!$P$10:$P$10000,'Chi tiết'!$Q55))</f>
        <v>0</v>
      </c>
      <c r="P55" s="257"/>
      <c r="Q55" s="222">
        <f ca="1">IF(TYPE(MATCH($D$6,OFFSET('Nhập liệu'!$C$10,Q54,0):'Nhập liệu'!$C$10000,0)+Q54)=16,"",MATCH($D$6,OFFSET('Nhập liệu'!$C$10,Q54,0):'Nhập liệu'!$C$10000,0)+Q54)</f>
        <v>30</v>
      </c>
    </row>
    <row r="56" spans="2:17" ht="15.75" customHeight="1">
      <c r="B56" s="217">
        <f t="array" aca="1" ref="B56" ca="1">IF($Q56="","",INDEX('Nhập liệu'!$B$10:$B$10000,'Chi tiết'!$Q56))</f>
        <v>44019</v>
      </c>
      <c r="C56" s="262"/>
      <c r="D56" s="218" t="str">
        <f t="array" aca="1" ref="D56" ca="1">IF($Q56="","",INDEX('Nhập liệu'!$E$10:$E$10000,'Chi tiết'!$Q56))</f>
        <v>Chi tiền vận chuyển sắt lô hàng ngày 03/07/2020</v>
      </c>
      <c r="E56" s="219" t="str">
        <f t="array" aca="1" ref="E56" ca="1">IF($Q56="","",INDEX('Nhập liệu'!$F$10:$F$10000,'Chi tiết'!$Q56))</f>
        <v>chuyến</v>
      </c>
      <c r="F56" s="220">
        <f t="array" aca="1" ref="F56" ca="1">IF($Q56="","",INDEX('Nhập liệu'!$G$10:$G$10000,'Chi tiết'!$Q56))</f>
        <v>1</v>
      </c>
      <c r="G56" s="219">
        <f t="array" aca="1" ref="G56" ca="1">IF($Q56="","",INDEX('Nhập liệu'!$H$10:$H$10000,'Chi tiết'!$Q56))</f>
        <v>0</v>
      </c>
      <c r="H56" s="219">
        <f t="array" aca="1" ref="H56" ca="1">IF($Q56="","",INDEX('Nhập liệu'!$I$10:$I$10000,'Chi tiết'!$Q56))</f>
        <v>0</v>
      </c>
      <c r="I56" s="219">
        <f t="array" aca="1" ref="I56" ca="1">IF($Q56="","",INDEX('Nhập liệu'!$J$10:$J$10000,'Chi tiết'!$Q56))</f>
        <v>0</v>
      </c>
      <c r="J56" s="219">
        <f t="array" aca="1" ref="J56" ca="1">IF($Q56="","",INDEX('Nhập liệu'!$K$10:$K$10000,'Chi tiết'!$Q56))</f>
        <v>4000000</v>
      </c>
      <c r="K56" s="219">
        <f t="array" aca="1" ref="K56" ca="1">IF($Q56="","",INDEX('Nhập liệu'!$L$10:$L$10000,'Chi tiết'!$Q56))</f>
        <v>0</v>
      </c>
      <c r="L56" s="219">
        <f t="array" aca="1" ref="L56" ca="1">IF($Q56="","",INDEX('Nhập liệu'!$M$10:$M$10000,'Chi tiết'!$Q56))</f>
        <v>0</v>
      </c>
      <c r="M56" s="219">
        <f t="array" aca="1" ref="M56" ca="1">IF($Q56="","",INDEX('Nhập liệu'!$N$10:$N$10000,'Chi tiết'!$Q56))</f>
        <v>0</v>
      </c>
      <c r="N56" s="219">
        <f t="array" aca="1" ref="N56" ca="1">IF($Q56="","",INDEX('Nhập liệu'!$O$10:$O$10000,'Chi tiết'!$Q56))</f>
        <v>4000000</v>
      </c>
      <c r="O56" s="219">
        <f t="array" aca="1" ref="O56" ca="1">IF($Q56="","",INDEX('Nhập liệu'!$P$10:$P$10000,'Chi tiết'!$Q56))</f>
        <v>0</v>
      </c>
      <c r="P56" s="257"/>
      <c r="Q56" s="222">
        <f ca="1">IF(TYPE(MATCH($D$6,OFFSET('Nhập liệu'!$C$10,Q55,0):'Nhập liệu'!$C$10000,0)+Q55)=16,"",MATCH($D$6,OFFSET('Nhập liệu'!$C$10,Q55,0):'Nhập liệu'!$C$10000,0)+Q55)</f>
        <v>31</v>
      </c>
    </row>
    <row r="57" spans="2:17" ht="15.75" customHeight="1">
      <c r="B57" s="217">
        <f t="array" aca="1" ref="B57" ca="1">IF($Q57="","",INDEX('Nhập liệu'!$B$10:$B$10000,'Chi tiết'!$Q57))</f>
        <v>44019</v>
      </c>
      <c r="C57" s="262"/>
      <c r="D57" s="218" t="str">
        <f t="array" aca="1" ref="D57" ca="1">IF($Q57="","",INDEX('Nhập liệu'!$E$10:$E$10000,'Chi tiết'!$Q57))</f>
        <v>Bạt sọc trải cát, đá đổ bê tông</v>
      </c>
      <c r="E57" s="219" t="str">
        <f t="array" aca="1" ref="E57" ca="1">IF($Q57="","",INDEX('Nhập liệu'!$F$10:$F$10000,'Chi tiết'!$Q57))</f>
        <v>mét</v>
      </c>
      <c r="F57" s="220">
        <f t="array" aca="1" ref="F57" ca="1">IF($Q57="","",INDEX('Nhập liệu'!$G$10:$G$10000,'Chi tiết'!$Q57))</f>
        <v>18</v>
      </c>
      <c r="G57" s="219">
        <f t="array" aca="1" ref="G57" ca="1">IF($Q57="","",INDEX('Nhập liệu'!$H$10:$H$10000,'Chi tiết'!$Q57))</f>
        <v>14000</v>
      </c>
      <c r="H57" s="219">
        <f t="array" aca="1" ref="H57" ca="1">IF($Q57="","",INDEX('Nhập liệu'!$I$10:$I$10000,'Chi tiết'!$Q57))</f>
        <v>0</v>
      </c>
      <c r="I57" s="219">
        <f t="array" aca="1" ref="I57" ca="1">IF($Q57="","",INDEX('Nhập liệu'!$J$10:$J$10000,'Chi tiết'!$Q57))</f>
        <v>0</v>
      </c>
      <c r="J57" s="219">
        <f t="array" aca="1" ref="J57" ca="1">IF($Q57="","",INDEX('Nhập liệu'!$K$10:$K$10000,'Chi tiết'!$Q57))</f>
        <v>0</v>
      </c>
      <c r="K57" s="219">
        <f t="array" aca="1" ref="K57" ca="1">IF($Q57="","",INDEX('Nhập liệu'!$L$10:$L$10000,'Chi tiết'!$Q57))</f>
        <v>252000</v>
      </c>
      <c r="L57" s="219">
        <f t="array" aca="1" ref="L57" ca="1">IF($Q57="","",INDEX('Nhập liệu'!$M$10:$M$10000,'Chi tiết'!$Q57))</f>
        <v>0</v>
      </c>
      <c r="M57" s="219">
        <f t="array" aca="1" ref="M57" ca="1">IF($Q57="","",INDEX('Nhập liệu'!$N$10:$N$10000,'Chi tiết'!$Q57))</f>
        <v>0</v>
      </c>
      <c r="N57" s="219">
        <f t="array" aca="1" ref="N57" ca="1">IF($Q57="","",INDEX('Nhập liệu'!$O$10:$O$10000,'Chi tiết'!$Q57))</f>
        <v>0</v>
      </c>
      <c r="O57" s="219">
        <f t="array" aca="1" ref="O57" ca="1">IF($Q57="","",INDEX('Nhập liệu'!$P$10:$P$10000,'Chi tiết'!$Q57))</f>
        <v>0</v>
      </c>
      <c r="P57" s="257"/>
      <c r="Q57" s="222">
        <f ca="1">IF(TYPE(MATCH($D$6,OFFSET('Nhập liệu'!$C$10,Q56,0):'Nhập liệu'!$C$10000,0)+Q56)=16,"",MATCH($D$6,OFFSET('Nhập liệu'!$C$10,Q56,0):'Nhập liệu'!$C$10000,0)+Q56)</f>
        <v>32</v>
      </c>
    </row>
    <row r="58" spans="2:17" ht="15.75" customHeight="1">
      <c r="B58" s="217">
        <f t="array" aca="1" ref="B58" ca="1">IF($Q58="","",INDEX('Nhập liệu'!$B$10:$B$10000,'Chi tiết'!$Q58))</f>
        <v>44019</v>
      </c>
      <c r="C58" s="262"/>
      <c r="D58" s="218" t="str">
        <f t="array" aca="1" ref="D58" ca="1">IF($Q58="","",INDEX('Nhập liệu'!$E$10:$E$10000,'Chi tiết'!$Q58))</f>
        <v>Cát nền</v>
      </c>
      <c r="E58" s="219" t="str">
        <f t="array" aca="1" ref="E58" ca="1">IF($Q58="","",INDEX('Nhập liệu'!$F$10:$F$10000,'Chi tiết'!$Q58))</f>
        <v>M3</v>
      </c>
      <c r="F58" s="220">
        <f t="array" aca="1" ref="F58" ca="1">IF($Q58="","",INDEX('Nhập liệu'!$G$10:$G$10000,'Chi tiết'!$Q58))</f>
        <v>2.2837000000000001</v>
      </c>
      <c r="G58" s="219">
        <f t="array" aca="1" ref="G58" ca="1">IF($Q58="","",INDEX('Nhập liệu'!$H$10:$H$10000,'Chi tiết'!$Q58))</f>
        <v>100000</v>
      </c>
      <c r="H58" s="219">
        <f t="array" aca="1" ref="H58" ca="1">IF($Q58="","",INDEX('Nhập liệu'!$I$10:$I$10000,'Chi tiết'!$Q58))</f>
        <v>0</v>
      </c>
      <c r="I58" s="219">
        <f t="array" aca="1" ref="I58" ca="1">IF($Q58="","",INDEX('Nhập liệu'!$J$10:$J$10000,'Chi tiết'!$Q58))</f>
        <v>0</v>
      </c>
      <c r="J58" s="219">
        <f t="array" aca="1" ref="J58" ca="1">IF($Q58="","",INDEX('Nhập liệu'!$K$10:$K$10000,'Chi tiết'!$Q58))</f>
        <v>0</v>
      </c>
      <c r="K58" s="219">
        <f t="array" aca="1" ref="K58" ca="1">IF($Q58="","",INDEX('Nhập liệu'!$L$10:$L$10000,'Chi tiết'!$Q58))</f>
        <v>228370</v>
      </c>
      <c r="L58" s="219">
        <f t="array" aca="1" ref="L58" ca="1">IF($Q58="","",INDEX('Nhập liệu'!$M$10:$M$10000,'Chi tiết'!$Q58))</f>
        <v>0</v>
      </c>
      <c r="M58" s="219">
        <f t="array" aca="1" ref="M58" ca="1">IF($Q58="","",INDEX('Nhập liệu'!$N$10:$N$10000,'Chi tiết'!$Q58))</f>
        <v>0</v>
      </c>
      <c r="N58" s="219">
        <f t="array" aca="1" ref="N58" ca="1">IF($Q58="","",INDEX('Nhập liệu'!$O$10:$O$10000,'Chi tiết'!$Q58))</f>
        <v>0</v>
      </c>
      <c r="O58" s="219">
        <f t="array" aca="1" ref="O58" ca="1">IF($Q58="","",INDEX('Nhập liệu'!$P$10:$P$10000,'Chi tiết'!$Q58))</f>
        <v>0</v>
      </c>
      <c r="P58" s="257"/>
      <c r="Q58" s="222">
        <f ca="1">IF(TYPE(MATCH($D$6,OFFSET('Nhập liệu'!$C$10,Q57,0):'Nhập liệu'!$C$10000,0)+Q57)=16,"",MATCH($D$6,OFFSET('Nhập liệu'!$C$10,Q57,0):'Nhập liệu'!$C$10000,0)+Q57)</f>
        <v>33</v>
      </c>
    </row>
    <row r="59" spans="2:17" ht="15.75" customHeight="1">
      <c r="B59" s="217">
        <f t="array" aca="1" ref="B59" ca="1">IF($Q59="","",INDEX('Nhập liệu'!$B$10:$B$10000,'Chi tiết'!$Q59))</f>
        <v>44019</v>
      </c>
      <c r="C59" s="262"/>
      <c r="D59" s="218" t="str">
        <f t="array" aca="1" ref="D59" ca="1">IF($Q59="","",INDEX('Nhập liệu'!$E$10:$E$10000,'Chi tiết'!$Q59))</f>
        <v>Đá 1x2 trắng</v>
      </c>
      <c r="E59" s="219" t="str">
        <f t="array" aca="1" ref="E59" ca="1">IF($Q59="","",INDEX('Nhập liệu'!$F$10:$F$10000,'Chi tiết'!$Q59))</f>
        <v>M3</v>
      </c>
      <c r="F59" s="220">
        <f t="array" aca="1" ref="F59" ca="1">IF($Q59="","",INDEX('Nhập liệu'!$G$10:$G$10000,'Chi tiết'!$Q59))</f>
        <v>2.2837000000000001</v>
      </c>
      <c r="G59" s="219">
        <f t="array" aca="1" ref="G59" ca="1">IF($Q59="","",INDEX('Nhập liệu'!$H$10:$H$10000,'Chi tiết'!$Q59))</f>
        <v>385000</v>
      </c>
      <c r="H59" s="219">
        <f t="array" aca="1" ref="H59" ca="1">IF($Q59="","",INDEX('Nhập liệu'!$I$10:$I$10000,'Chi tiết'!$Q59))</f>
        <v>0</v>
      </c>
      <c r="I59" s="219">
        <f t="array" aca="1" ref="I59" ca="1">IF($Q59="","",INDEX('Nhập liệu'!$J$10:$J$10000,'Chi tiết'!$Q59))</f>
        <v>0</v>
      </c>
      <c r="J59" s="219">
        <f t="array" aca="1" ref="J59" ca="1">IF($Q59="","",INDEX('Nhập liệu'!$K$10:$K$10000,'Chi tiết'!$Q59))</f>
        <v>0</v>
      </c>
      <c r="K59" s="219">
        <f t="array" aca="1" ref="K59" ca="1">IF($Q59="","",INDEX('Nhập liệu'!$L$10:$L$10000,'Chi tiết'!$Q59))</f>
        <v>879224.5</v>
      </c>
      <c r="L59" s="219">
        <f t="array" aca="1" ref="L59" ca="1">IF($Q59="","",INDEX('Nhập liệu'!$M$10:$M$10000,'Chi tiết'!$Q59))</f>
        <v>0</v>
      </c>
      <c r="M59" s="219">
        <f t="array" aca="1" ref="M59" ca="1">IF($Q59="","",INDEX('Nhập liệu'!$N$10:$N$10000,'Chi tiết'!$Q59))</f>
        <v>0</v>
      </c>
      <c r="N59" s="219">
        <f t="array" aca="1" ref="N59" ca="1">IF($Q59="","",INDEX('Nhập liệu'!$O$10:$O$10000,'Chi tiết'!$Q59))</f>
        <v>0</v>
      </c>
      <c r="O59" s="219">
        <f t="array" aca="1" ref="O59" ca="1">IF($Q59="","",INDEX('Nhập liệu'!$P$10:$P$10000,'Chi tiết'!$Q59))</f>
        <v>0</v>
      </c>
      <c r="P59" s="257"/>
      <c r="Q59" s="222">
        <f ca="1">IF(TYPE(MATCH($D$6,OFFSET('Nhập liệu'!$C$10,Q58,0):'Nhập liệu'!$C$10000,0)+Q58)=16,"",MATCH($D$6,OFFSET('Nhập liệu'!$C$10,Q58,0):'Nhập liệu'!$C$10000,0)+Q58)</f>
        <v>34</v>
      </c>
    </row>
    <row r="60" spans="2:17" ht="15.75" customHeight="1">
      <c r="B60" s="217">
        <f t="array" aca="1" ref="B60" ca="1">IF($Q60="","",INDEX('Nhập liệu'!$B$10:$B$10000,'Chi tiết'!$Q60))</f>
        <v>44020</v>
      </c>
      <c r="C60" s="262"/>
      <c r="D60" s="218" t="str">
        <f t="array" aca="1" ref="D60" ca="1">IF($Q60="","",INDEX('Nhập liệu'!$E$10:$E$10000,'Chi tiết'!$Q60))</f>
        <v>Cát xây</v>
      </c>
      <c r="E60" s="219" t="str">
        <f t="array" aca="1" ref="E60" ca="1">IF($Q60="","",INDEX('Nhập liệu'!$F$10:$F$10000,'Chi tiết'!$Q60))</f>
        <v>M3</v>
      </c>
      <c r="F60" s="220">
        <f t="array" aca="1" ref="F60" ca="1">IF($Q60="","",INDEX('Nhập liệu'!$G$10:$G$10000,'Chi tiết'!$Q60))</f>
        <v>2.2837000000000001</v>
      </c>
      <c r="G60" s="219">
        <f t="array" aca="1" ref="G60" ca="1">IF($Q60="","",INDEX('Nhập liệu'!$H$10:$H$10000,'Chi tiết'!$Q60))</f>
        <v>140000</v>
      </c>
      <c r="H60" s="219">
        <f t="array" aca="1" ref="H60" ca="1">IF($Q60="","",INDEX('Nhập liệu'!$I$10:$I$10000,'Chi tiết'!$Q60))</f>
        <v>0</v>
      </c>
      <c r="I60" s="219">
        <f t="array" aca="1" ref="I60" ca="1">IF($Q60="","",INDEX('Nhập liệu'!$J$10:$J$10000,'Chi tiết'!$Q60))</f>
        <v>0</v>
      </c>
      <c r="J60" s="219">
        <f t="array" aca="1" ref="J60" ca="1">IF($Q60="","",INDEX('Nhập liệu'!$K$10:$K$10000,'Chi tiết'!$Q60))</f>
        <v>0</v>
      </c>
      <c r="K60" s="219">
        <f t="array" aca="1" ref="K60" ca="1">IF($Q60="","",INDEX('Nhập liệu'!$L$10:$L$10000,'Chi tiết'!$Q60))</f>
        <v>319718</v>
      </c>
      <c r="L60" s="219">
        <f t="array" aca="1" ref="L60" ca="1">IF($Q60="","",INDEX('Nhập liệu'!$M$10:$M$10000,'Chi tiết'!$Q60))</f>
        <v>0</v>
      </c>
      <c r="M60" s="219">
        <f t="array" aca="1" ref="M60" ca="1">IF($Q60="","",INDEX('Nhập liệu'!$N$10:$N$10000,'Chi tiết'!$Q60))</f>
        <v>0</v>
      </c>
      <c r="N60" s="219">
        <f t="array" aca="1" ref="N60" ca="1">IF($Q60="","",INDEX('Nhập liệu'!$O$10:$O$10000,'Chi tiết'!$Q60))</f>
        <v>0</v>
      </c>
      <c r="O60" s="219">
        <f t="array" aca="1" ref="O60" ca="1">IF($Q60="","",INDEX('Nhập liệu'!$P$10:$P$10000,'Chi tiết'!$Q60))</f>
        <v>0</v>
      </c>
      <c r="P60" s="257"/>
      <c r="Q60" s="222">
        <f ca="1">IF(TYPE(MATCH($D$6,OFFSET('Nhập liệu'!$C$10,Q59,0):'Nhập liệu'!$C$10000,0)+Q59)=16,"",MATCH($D$6,OFFSET('Nhập liệu'!$C$10,Q59,0):'Nhập liệu'!$C$10000,0)+Q59)</f>
        <v>35</v>
      </c>
    </row>
    <row r="61" spans="2:17" ht="15.75" customHeight="1">
      <c r="B61" s="217">
        <f t="array" aca="1" ref="B61" ca="1">IF($Q61="","",INDEX('Nhập liệu'!$B$10:$B$10000,'Chi tiết'!$Q61))</f>
        <v>44020</v>
      </c>
      <c r="C61" s="262"/>
      <c r="D61" s="218" t="str">
        <f t="array" aca="1" ref="D61" ca="1">IF($Q61="","",INDEX('Nhập liệu'!$E$10:$E$10000,'Chi tiết'!$Q61))</f>
        <v>Đá 4x6 đen</v>
      </c>
      <c r="E61" s="219" t="str">
        <f t="array" aca="1" ref="E61" ca="1">IF($Q61="","",INDEX('Nhập liệu'!$F$10:$F$10000,'Chi tiết'!$Q61))</f>
        <v>M3</v>
      </c>
      <c r="F61" s="220">
        <f t="array" aca="1" ref="F61" ca="1">IF($Q61="","",INDEX('Nhập liệu'!$G$10:$G$10000,'Chi tiết'!$Q61))</f>
        <v>2.2837000000000001</v>
      </c>
      <c r="G61" s="219">
        <f t="array" aca="1" ref="G61" ca="1">IF($Q61="","",INDEX('Nhập liệu'!$H$10:$H$10000,'Chi tiết'!$Q61))</f>
        <v>310000</v>
      </c>
      <c r="H61" s="219">
        <f t="array" aca="1" ref="H61" ca="1">IF($Q61="","",INDEX('Nhập liệu'!$I$10:$I$10000,'Chi tiết'!$Q61))</f>
        <v>0</v>
      </c>
      <c r="I61" s="219">
        <f t="array" aca="1" ref="I61" ca="1">IF($Q61="","",INDEX('Nhập liệu'!$J$10:$J$10000,'Chi tiết'!$Q61))</f>
        <v>0</v>
      </c>
      <c r="J61" s="219">
        <f t="array" aca="1" ref="J61" ca="1">IF($Q61="","",INDEX('Nhập liệu'!$K$10:$K$10000,'Chi tiết'!$Q61))</f>
        <v>0</v>
      </c>
      <c r="K61" s="219">
        <f t="array" aca="1" ref="K61" ca="1">IF($Q61="","",INDEX('Nhập liệu'!$L$10:$L$10000,'Chi tiết'!$Q61))</f>
        <v>707947</v>
      </c>
      <c r="L61" s="219">
        <f t="array" aca="1" ref="L61" ca="1">IF($Q61="","",INDEX('Nhập liệu'!$M$10:$M$10000,'Chi tiết'!$Q61))</f>
        <v>0</v>
      </c>
      <c r="M61" s="219">
        <f t="array" aca="1" ref="M61" ca="1">IF($Q61="","",INDEX('Nhập liệu'!$N$10:$N$10000,'Chi tiết'!$Q61))</f>
        <v>0</v>
      </c>
      <c r="N61" s="219">
        <f t="array" aca="1" ref="N61" ca="1">IF($Q61="","",INDEX('Nhập liệu'!$O$10:$O$10000,'Chi tiết'!$Q61))</f>
        <v>0</v>
      </c>
      <c r="O61" s="219">
        <f t="array" aca="1" ref="O61" ca="1">IF($Q61="","",INDEX('Nhập liệu'!$P$10:$P$10000,'Chi tiết'!$Q61))</f>
        <v>0</v>
      </c>
      <c r="P61" s="257"/>
      <c r="Q61" s="222">
        <f ca="1">IF(TYPE(MATCH($D$6,OFFSET('Nhập liệu'!$C$10,Q60,0):'Nhập liệu'!$C$10000,0)+Q60)=16,"",MATCH($D$6,OFFSET('Nhập liệu'!$C$10,Q60,0):'Nhập liệu'!$C$10000,0)+Q60)</f>
        <v>36</v>
      </c>
    </row>
    <row r="62" spans="2:17" ht="15.75" customHeight="1">
      <c r="B62" s="217">
        <f t="array" aca="1" ref="B62" ca="1">IF($Q62="","",INDEX('Nhập liệu'!$B$10:$B$10000,'Chi tiết'!$Q62))</f>
        <v>44022</v>
      </c>
      <c r="C62" s="262"/>
      <c r="D62" s="218" t="str">
        <f t="array" aca="1" ref="D62" ca="1">IF($Q62="","",INDEX('Nhập liệu'!$E$10:$E$10000,'Chi tiết'!$Q62))</f>
        <v xml:space="preserve">Chi tiền tiếp khách </v>
      </c>
      <c r="E62" s="219">
        <f t="array" aca="1" ref="E62" ca="1">IF($Q62="","",INDEX('Nhập liệu'!$F$10:$F$10000,'Chi tiết'!$Q62))</f>
        <v>0</v>
      </c>
      <c r="F62" s="220">
        <f t="array" aca="1" ref="F62" ca="1">IF($Q62="","",INDEX('Nhập liệu'!$G$10:$G$10000,'Chi tiết'!$Q62))</f>
        <v>0</v>
      </c>
      <c r="G62" s="219">
        <f t="array" aca="1" ref="G62" ca="1">IF($Q62="","",INDEX('Nhập liệu'!$H$10:$H$10000,'Chi tiết'!$Q62))</f>
        <v>0</v>
      </c>
      <c r="H62" s="219">
        <f t="array" aca="1" ref="H62" ca="1">IF($Q62="","",INDEX('Nhập liệu'!$I$10:$I$10000,'Chi tiết'!$Q62))</f>
        <v>0</v>
      </c>
      <c r="I62" s="219">
        <f t="array" aca="1" ref="I62" ca="1">IF($Q62="","",INDEX('Nhập liệu'!$J$10:$J$10000,'Chi tiết'!$Q62))</f>
        <v>0</v>
      </c>
      <c r="J62" s="219">
        <f t="array" aca="1" ref="J62" ca="1">IF($Q62="","",INDEX('Nhập liệu'!$K$10:$K$10000,'Chi tiết'!$Q62))</f>
        <v>831000</v>
      </c>
      <c r="K62" s="219">
        <f t="array" aca="1" ref="K62" ca="1">IF($Q62="","",INDEX('Nhập liệu'!$L$10:$L$10000,'Chi tiết'!$Q62))</f>
        <v>0</v>
      </c>
      <c r="L62" s="219">
        <f t="array" aca="1" ref="L62" ca="1">IF($Q62="","",INDEX('Nhập liệu'!$M$10:$M$10000,'Chi tiết'!$Q62))</f>
        <v>0</v>
      </c>
      <c r="M62" s="219">
        <f t="array" aca="1" ref="M62" ca="1">IF($Q62="","",INDEX('Nhập liệu'!$N$10:$N$10000,'Chi tiết'!$Q62))</f>
        <v>0</v>
      </c>
      <c r="N62" s="219">
        <f t="array" aca="1" ref="N62" ca="1">IF($Q62="","",INDEX('Nhập liệu'!$O$10:$O$10000,'Chi tiết'!$Q62))</f>
        <v>831000</v>
      </c>
      <c r="O62" s="219">
        <f t="array" aca="1" ref="O62" ca="1">IF($Q62="","",INDEX('Nhập liệu'!$P$10:$P$10000,'Chi tiết'!$Q62))</f>
        <v>0</v>
      </c>
      <c r="P62" s="257"/>
      <c r="Q62" s="222">
        <f ca="1">IF(TYPE(MATCH($D$6,OFFSET('Nhập liệu'!$C$10,Q61,0):'Nhập liệu'!$C$10000,0)+Q61)=16,"",MATCH($D$6,OFFSET('Nhập liệu'!$C$10,Q61,0):'Nhập liệu'!$C$10000,0)+Q61)</f>
        <v>37</v>
      </c>
    </row>
    <row r="63" spans="2:17" ht="15.75" customHeight="1">
      <c r="B63" s="217">
        <f t="array" aca="1" ref="B63" ca="1">IF($Q63="","",INDEX('Nhập liệu'!$B$10:$B$10000,'Chi tiết'!$Q63))</f>
        <v>44021</v>
      </c>
      <c r="C63" s="262"/>
      <c r="D63" s="218" t="str">
        <f t="array" aca="1" ref="D63" ca="1">IF($Q63="","",INDEX('Nhập liệu'!$E$10:$E$10000,'Chi tiết'!$Q63))</f>
        <v>Chi tiền café giám sát, chủ đầu tư</v>
      </c>
      <c r="E63" s="219">
        <f t="array" aca="1" ref="E63" ca="1">IF($Q63="","",INDEX('Nhập liệu'!$F$10:$F$10000,'Chi tiết'!$Q63))</f>
        <v>0</v>
      </c>
      <c r="F63" s="220">
        <f t="array" aca="1" ref="F63" ca="1">IF($Q63="","",INDEX('Nhập liệu'!$G$10:$G$10000,'Chi tiết'!$Q63))</f>
        <v>0</v>
      </c>
      <c r="G63" s="219">
        <f t="array" aca="1" ref="G63" ca="1">IF($Q63="","",INDEX('Nhập liệu'!$H$10:$H$10000,'Chi tiết'!$Q63))</f>
        <v>0</v>
      </c>
      <c r="H63" s="219">
        <f t="array" aca="1" ref="H63" ca="1">IF($Q63="","",INDEX('Nhập liệu'!$I$10:$I$10000,'Chi tiết'!$Q63))</f>
        <v>0</v>
      </c>
      <c r="I63" s="219">
        <f t="array" aca="1" ref="I63" ca="1">IF($Q63="","",INDEX('Nhập liệu'!$J$10:$J$10000,'Chi tiết'!$Q63))</f>
        <v>0</v>
      </c>
      <c r="J63" s="219">
        <f t="array" aca="1" ref="J63" ca="1">IF($Q63="","",INDEX('Nhập liệu'!$K$10:$K$10000,'Chi tiết'!$Q63))</f>
        <v>50000</v>
      </c>
      <c r="K63" s="219">
        <f t="array" aca="1" ref="K63" ca="1">IF($Q63="","",INDEX('Nhập liệu'!$L$10:$L$10000,'Chi tiết'!$Q63))</f>
        <v>0</v>
      </c>
      <c r="L63" s="219">
        <f t="array" aca="1" ref="L63" ca="1">IF($Q63="","",INDEX('Nhập liệu'!$M$10:$M$10000,'Chi tiết'!$Q63))</f>
        <v>0</v>
      </c>
      <c r="M63" s="219">
        <f t="array" aca="1" ref="M63" ca="1">IF($Q63="","",INDEX('Nhập liệu'!$N$10:$N$10000,'Chi tiết'!$Q63))</f>
        <v>0</v>
      </c>
      <c r="N63" s="219">
        <f t="array" aca="1" ref="N63" ca="1">IF($Q63="","",INDEX('Nhập liệu'!$O$10:$O$10000,'Chi tiết'!$Q63))</f>
        <v>50000</v>
      </c>
      <c r="O63" s="219">
        <f t="array" aca="1" ref="O63" ca="1">IF($Q63="","",INDEX('Nhập liệu'!$P$10:$P$10000,'Chi tiết'!$Q63))</f>
        <v>0</v>
      </c>
      <c r="P63" s="257"/>
      <c r="Q63" s="222">
        <f ca="1">IF(TYPE(MATCH($D$6,OFFSET('Nhập liệu'!$C$10,Q62,0):'Nhập liệu'!$C$10000,0)+Q62)=16,"",MATCH($D$6,OFFSET('Nhập liệu'!$C$10,Q62,0):'Nhập liệu'!$C$10000,0)+Q62)</f>
        <v>38</v>
      </c>
    </row>
    <row r="64" spans="2:17" ht="15.75" customHeight="1">
      <c r="B64" s="217">
        <f t="array" aca="1" ref="B64" ca="1">IF($Q64="","",INDEX('Nhập liệu'!$B$10:$B$10000,'Chi tiết'!$Q64))</f>
        <v>44022</v>
      </c>
      <c r="C64" s="262"/>
      <c r="D64" s="218" t="str">
        <f t="array" aca="1" ref="D64" ca="1">IF($Q64="","",INDEX('Nhập liệu'!$E$10:$E$10000,'Chi tiết'!$Q64))</f>
        <v>Chi tiền café giám sát, chủ đầu tư</v>
      </c>
      <c r="E64" s="219">
        <f t="array" aca="1" ref="E64" ca="1">IF($Q64="","",INDEX('Nhập liệu'!$F$10:$F$10000,'Chi tiết'!$Q64))</f>
        <v>0</v>
      </c>
      <c r="F64" s="220">
        <f t="array" aca="1" ref="F64" ca="1">IF($Q64="","",INDEX('Nhập liệu'!$G$10:$G$10000,'Chi tiết'!$Q64))</f>
        <v>0</v>
      </c>
      <c r="G64" s="219">
        <f t="array" aca="1" ref="G64" ca="1">IF($Q64="","",INDEX('Nhập liệu'!$H$10:$H$10000,'Chi tiết'!$Q64))</f>
        <v>0</v>
      </c>
      <c r="H64" s="219">
        <f t="array" aca="1" ref="H64" ca="1">IF($Q64="","",INDEX('Nhập liệu'!$I$10:$I$10000,'Chi tiết'!$Q64))</f>
        <v>0</v>
      </c>
      <c r="I64" s="219">
        <f t="array" aca="1" ref="I64" ca="1">IF($Q64="","",INDEX('Nhập liệu'!$J$10:$J$10000,'Chi tiết'!$Q64))</f>
        <v>0</v>
      </c>
      <c r="J64" s="219">
        <f t="array" aca="1" ref="J64" ca="1">IF($Q64="","",INDEX('Nhập liệu'!$K$10:$K$10000,'Chi tiết'!$Q64))</f>
        <v>50000</v>
      </c>
      <c r="K64" s="219">
        <f t="array" aca="1" ref="K64" ca="1">IF($Q64="","",INDEX('Nhập liệu'!$L$10:$L$10000,'Chi tiết'!$Q64))</f>
        <v>0</v>
      </c>
      <c r="L64" s="219">
        <f t="array" aca="1" ref="L64" ca="1">IF($Q64="","",INDEX('Nhập liệu'!$M$10:$M$10000,'Chi tiết'!$Q64))</f>
        <v>0</v>
      </c>
      <c r="M64" s="219">
        <f t="array" aca="1" ref="M64" ca="1">IF($Q64="","",INDEX('Nhập liệu'!$N$10:$N$10000,'Chi tiết'!$Q64))</f>
        <v>0</v>
      </c>
      <c r="N64" s="219">
        <f t="array" aca="1" ref="N64" ca="1">IF($Q64="","",INDEX('Nhập liệu'!$O$10:$O$10000,'Chi tiết'!$Q64))</f>
        <v>50000</v>
      </c>
      <c r="O64" s="219">
        <f t="array" aca="1" ref="O64" ca="1">IF($Q64="","",INDEX('Nhập liệu'!$P$10:$P$10000,'Chi tiết'!$Q64))</f>
        <v>0</v>
      </c>
      <c r="P64" s="257"/>
      <c r="Q64" s="222">
        <f ca="1">IF(TYPE(MATCH($D$6,OFFSET('Nhập liệu'!$C$10,Q63,0):'Nhập liệu'!$C$10000,0)+Q63)=16,"",MATCH($D$6,OFFSET('Nhập liệu'!$C$10,Q63,0):'Nhập liệu'!$C$10000,0)+Q63)</f>
        <v>39</v>
      </c>
    </row>
    <row r="65" spans="2:17" ht="15.75" customHeight="1">
      <c r="B65" s="217">
        <f t="array" aca="1" ref="B65" ca="1">IF($Q65="","",INDEX('Nhập liệu'!$B$10:$B$10000,'Chi tiết'!$Q65))</f>
        <v>44024</v>
      </c>
      <c r="C65" s="262"/>
      <c r="D65" s="218" t="str">
        <f t="array" aca="1" ref="D65" ca="1">IF($Q65="","",INDEX('Nhập liệu'!$E$10:$E$10000,'Chi tiết'!$Q65))</f>
        <v>Đá 4x6 đen</v>
      </c>
      <c r="E65" s="219" t="str">
        <f t="array" aca="1" ref="E65" ca="1">IF($Q65="","",INDEX('Nhập liệu'!$F$10:$F$10000,'Chi tiết'!$Q65))</f>
        <v>M3</v>
      </c>
      <c r="F65" s="220">
        <f t="array" aca="1" ref="F65" ca="1">IF($Q65="","",INDEX('Nhập liệu'!$G$10:$G$10000,'Chi tiết'!$Q65))</f>
        <v>2.2837000000000001</v>
      </c>
      <c r="G65" s="219">
        <f t="array" aca="1" ref="G65" ca="1">IF($Q65="","",INDEX('Nhập liệu'!$H$10:$H$10000,'Chi tiết'!$Q65))</f>
        <v>310000</v>
      </c>
      <c r="H65" s="219">
        <f t="array" aca="1" ref="H65" ca="1">IF($Q65="","",INDEX('Nhập liệu'!$I$10:$I$10000,'Chi tiết'!$Q65))</f>
        <v>0</v>
      </c>
      <c r="I65" s="219">
        <f t="array" aca="1" ref="I65" ca="1">IF($Q65="","",INDEX('Nhập liệu'!$J$10:$J$10000,'Chi tiết'!$Q65))</f>
        <v>0</v>
      </c>
      <c r="J65" s="219">
        <f t="array" aca="1" ref="J65" ca="1">IF($Q65="","",INDEX('Nhập liệu'!$K$10:$K$10000,'Chi tiết'!$Q65))</f>
        <v>0</v>
      </c>
      <c r="K65" s="219">
        <f t="array" aca="1" ref="K65" ca="1">IF($Q65="","",INDEX('Nhập liệu'!$L$10:$L$10000,'Chi tiết'!$Q65))</f>
        <v>707947</v>
      </c>
      <c r="L65" s="219">
        <f t="array" aca="1" ref="L65" ca="1">IF($Q65="","",INDEX('Nhập liệu'!$M$10:$M$10000,'Chi tiết'!$Q65))</f>
        <v>0</v>
      </c>
      <c r="M65" s="219">
        <f t="array" aca="1" ref="M65" ca="1">IF($Q65="","",INDEX('Nhập liệu'!$N$10:$N$10000,'Chi tiết'!$Q65))</f>
        <v>0</v>
      </c>
      <c r="N65" s="219">
        <f t="array" aca="1" ref="N65" ca="1">IF($Q65="","",INDEX('Nhập liệu'!$O$10:$O$10000,'Chi tiết'!$Q65))</f>
        <v>0</v>
      </c>
      <c r="O65" s="219">
        <f t="array" aca="1" ref="O65" ca="1">IF($Q65="","",INDEX('Nhập liệu'!$P$10:$P$10000,'Chi tiết'!$Q65))</f>
        <v>0</v>
      </c>
      <c r="P65" s="257"/>
      <c r="Q65" s="222">
        <f ca="1">IF(TYPE(MATCH($D$6,OFFSET('Nhập liệu'!$C$10,Q64,0):'Nhập liệu'!$C$10000,0)+Q64)=16,"",MATCH($D$6,OFFSET('Nhập liệu'!$C$10,Q64,0):'Nhập liệu'!$C$10000,0)+Q64)</f>
        <v>40</v>
      </c>
    </row>
    <row r="66" spans="2:17" ht="15.75" customHeight="1">
      <c r="B66" s="217">
        <f t="array" aca="1" ref="B66" ca="1">IF($Q66="","",INDEX('Nhập liệu'!$B$10:$B$10000,'Chi tiết'!$Q66))</f>
        <v>44024</v>
      </c>
      <c r="C66" s="262"/>
      <c r="D66" s="218" t="str">
        <f t="array" aca="1" ref="D66" ca="1">IF($Q66="","",INDEX('Nhập liệu'!$E$10:$E$10000,'Chi tiết'!$Q66))</f>
        <v>Cát xây</v>
      </c>
      <c r="E66" s="219" t="str">
        <f t="array" aca="1" ref="E66" ca="1">IF($Q66="","",INDEX('Nhập liệu'!$F$10:$F$10000,'Chi tiết'!$Q66))</f>
        <v>M3</v>
      </c>
      <c r="F66" s="220">
        <f t="array" aca="1" ref="F66" ca="1">IF($Q66="","",INDEX('Nhập liệu'!$G$10:$G$10000,'Chi tiết'!$Q66))</f>
        <v>2.2837000000000001</v>
      </c>
      <c r="G66" s="219">
        <f t="array" aca="1" ref="G66" ca="1">IF($Q66="","",INDEX('Nhập liệu'!$H$10:$H$10000,'Chi tiết'!$Q66))</f>
        <v>140000</v>
      </c>
      <c r="H66" s="219">
        <f t="array" aca="1" ref="H66" ca="1">IF($Q66="","",INDEX('Nhập liệu'!$I$10:$I$10000,'Chi tiết'!$Q66))</f>
        <v>0</v>
      </c>
      <c r="I66" s="219">
        <f t="array" aca="1" ref="I66" ca="1">IF($Q66="","",INDEX('Nhập liệu'!$J$10:$J$10000,'Chi tiết'!$Q66))</f>
        <v>0</v>
      </c>
      <c r="J66" s="219">
        <f t="array" aca="1" ref="J66" ca="1">IF($Q66="","",INDEX('Nhập liệu'!$K$10:$K$10000,'Chi tiết'!$Q66))</f>
        <v>0</v>
      </c>
      <c r="K66" s="219">
        <f t="array" aca="1" ref="K66" ca="1">IF($Q66="","",INDEX('Nhập liệu'!$L$10:$L$10000,'Chi tiết'!$Q66))</f>
        <v>319718</v>
      </c>
      <c r="L66" s="219">
        <f t="array" aca="1" ref="L66" ca="1">IF($Q66="","",INDEX('Nhập liệu'!$M$10:$M$10000,'Chi tiết'!$Q66))</f>
        <v>0</v>
      </c>
      <c r="M66" s="219">
        <f t="array" aca="1" ref="M66" ca="1">IF($Q66="","",INDEX('Nhập liệu'!$N$10:$N$10000,'Chi tiết'!$Q66))</f>
        <v>0</v>
      </c>
      <c r="N66" s="219">
        <f t="array" aca="1" ref="N66" ca="1">IF($Q66="","",INDEX('Nhập liệu'!$O$10:$O$10000,'Chi tiết'!$Q66))</f>
        <v>0</v>
      </c>
      <c r="O66" s="219">
        <f t="array" aca="1" ref="O66" ca="1">IF($Q66="","",INDEX('Nhập liệu'!$P$10:$P$10000,'Chi tiết'!$Q66))</f>
        <v>0</v>
      </c>
      <c r="P66" s="257"/>
      <c r="Q66" s="222">
        <f ca="1">IF(TYPE(MATCH($D$6,OFFSET('Nhập liệu'!$C$10,Q65,0):'Nhập liệu'!$C$10000,0)+Q65)=16,"",MATCH($D$6,OFFSET('Nhập liệu'!$C$10,Q65,0):'Nhập liệu'!$C$10000,0)+Q65)</f>
        <v>41</v>
      </c>
    </row>
    <row r="67" spans="2:17" ht="15.75" customHeight="1">
      <c r="B67" s="217">
        <f t="array" aca="1" ref="B67" ca="1">IF($Q67="","",INDEX('Nhập liệu'!$B$10:$B$10000,'Chi tiết'!$Q67))</f>
        <v>44024</v>
      </c>
      <c r="C67" s="262"/>
      <c r="D67" s="218" t="str">
        <f t="array" aca="1" ref="D67" ca="1">IF($Q67="","",INDEX('Nhập liệu'!$E$10:$E$10000,'Chi tiết'!$Q67))</f>
        <v>Đá 1x2 trắng</v>
      </c>
      <c r="E67" s="219" t="str">
        <f t="array" aca="1" ref="E67" ca="1">IF($Q67="","",INDEX('Nhập liệu'!$F$10:$F$10000,'Chi tiết'!$Q67))</f>
        <v>M3</v>
      </c>
      <c r="F67" s="220">
        <f t="array" aca="1" ref="F67" ca="1">IF($Q67="","",INDEX('Nhập liệu'!$G$10:$G$10000,'Chi tiết'!$Q67))</f>
        <v>2.2837000000000001</v>
      </c>
      <c r="G67" s="219">
        <f t="array" aca="1" ref="G67" ca="1">IF($Q67="","",INDEX('Nhập liệu'!$H$10:$H$10000,'Chi tiết'!$Q67))</f>
        <v>385000</v>
      </c>
      <c r="H67" s="219">
        <f t="array" aca="1" ref="H67" ca="1">IF($Q67="","",INDEX('Nhập liệu'!$I$10:$I$10000,'Chi tiết'!$Q67))</f>
        <v>0</v>
      </c>
      <c r="I67" s="219">
        <f t="array" aca="1" ref="I67" ca="1">IF($Q67="","",INDEX('Nhập liệu'!$J$10:$J$10000,'Chi tiết'!$Q67))</f>
        <v>0</v>
      </c>
      <c r="J67" s="219">
        <f t="array" aca="1" ref="J67" ca="1">IF($Q67="","",INDEX('Nhập liệu'!$K$10:$K$10000,'Chi tiết'!$Q67))</f>
        <v>0</v>
      </c>
      <c r="K67" s="219">
        <f t="array" aca="1" ref="K67" ca="1">IF($Q67="","",INDEX('Nhập liệu'!$L$10:$L$10000,'Chi tiết'!$Q67))</f>
        <v>879224.5</v>
      </c>
      <c r="L67" s="219">
        <f t="array" aca="1" ref="L67" ca="1">IF($Q67="","",INDEX('Nhập liệu'!$M$10:$M$10000,'Chi tiết'!$Q67))</f>
        <v>0</v>
      </c>
      <c r="M67" s="219">
        <f t="array" aca="1" ref="M67" ca="1">IF($Q67="","",INDEX('Nhập liệu'!$N$10:$N$10000,'Chi tiết'!$Q67))</f>
        <v>0</v>
      </c>
      <c r="N67" s="219">
        <f t="array" aca="1" ref="N67" ca="1">IF($Q67="","",INDEX('Nhập liệu'!$O$10:$O$10000,'Chi tiết'!$Q67))</f>
        <v>0</v>
      </c>
      <c r="O67" s="219">
        <f t="array" aca="1" ref="O67" ca="1">IF($Q67="","",INDEX('Nhập liệu'!$P$10:$P$10000,'Chi tiết'!$Q67))</f>
        <v>0</v>
      </c>
      <c r="P67" s="257"/>
      <c r="Q67" s="222">
        <f ca="1">IF(TYPE(MATCH($D$6,OFFSET('Nhập liệu'!$C$10,Q66,0):'Nhập liệu'!$C$10000,0)+Q66)=16,"",MATCH($D$6,OFFSET('Nhập liệu'!$C$10,Q66,0):'Nhập liệu'!$C$10000,0)+Q66)</f>
        <v>42</v>
      </c>
    </row>
    <row r="68" spans="2:17" ht="15.75" customHeight="1">
      <c r="B68" s="217">
        <f t="array" aca="1" ref="B68" ca="1">IF($Q68="","",INDEX('Nhập liệu'!$B$10:$B$10000,'Chi tiết'!$Q68))</f>
        <v>44025</v>
      </c>
      <c r="C68" s="262"/>
      <c r="D68" s="218" t="str">
        <f t="array" aca="1" ref="D68" ca="1">IF($Q68="","",INDEX('Nhập liệu'!$E$10:$E$10000,'Chi tiết'!$Q68))</f>
        <v>Cát xây</v>
      </c>
      <c r="E68" s="219" t="str">
        <f t="array" aca="1" ref="E68" ca="1">IF($Q68="","",INDEX('Nhập liệu'!$F$10:$F$10000,'Chi tiết'!$Q68))</f>
        <v>M3</v>
      </c>
      <c r="F68" s="220">
        <f t="array" aca="1" ref="F68" ca="1">IF($Q68="","",INDEX('Nhập liệu'!$G$10:$G$10000,'Chi tiết'!$Q68))</f>
        <v>2.2837000000000001</v>
      </c>
      <c r="G68" s="219">
        <f t="array" aca="1" ref="G68" ca="1">IF($Q68="","",INDEX('Nhập liệu'!$H$10:$H$10000,'Chi tiết'!$Q68))</f>
        <v>140000</v>
      </c>
      <c r="H68" s="219">
        <f t="array" aca="1" ref="H68" ca="1">IF($Q68="","",INDEX('Nhập liệu'!$I$10:$I$10000,'Chi tiết'!$Q68))</f>
        <v>0</v>
      </c>
      <c r="I68" s="219">
        <f t="array" aca="1" ref="I68" ca="1">IF($Q68="","",INDEX('Nhập liệu'!$J$10:$J$10000,'Chi tiết'!$Q68))</f>
        <v>0</v>
      </c>
      <c r="J68" s="219">
        <f t="array" aca="1" ref="J68" ca="1">IF($Q68="","",INDEX('Nhập liệu'!$K$10:$K$10000,'Chi tiết'!$Q68))</f>
        <v>0</v>
      </c>
      <c r="K68" s="219">
        <f t="array" aca="1" ref="K68" ca="1">IF($Q68="","",INDEX('Nhập liệu'!$L$10:$L$10000,'Chi tiết'!$Q68))</f>
        <v>319718</v>
      </c>
      <c r="L68" s="219">
        <f t="array" aca="1" ref="L68" ca="1">IF($Q68="","",INDEX('Nhập liệu'!$M$10:$M$10000,'Chi tiết'!$Q68))</f>
        <v>0</v>
      </c>
      <c r="M68" s="219">
        <f t="array" aca="1" ref="M68" ca="1">IF($Q68="","",INDEX('Nhập liệu'!$N$10:$N$10000,'Chi tiết'!$Q68))</f>
        <v>0</v>
      </c>
      <c r="N68" s="219">
        <f t="array" aca="1" ref="N68" ca="1">IF($Q68="","",INDEX('Nhập liệu'!$O$10:$O$10000,'Chi tiết'!$Q68))</f>
        <v>0</v>
      </c>
      <c r="O68" s="219">
        <f t="array" aca="1" ref="O68" ca="1">IF($Q68="","",INDEX('Nhập liệu'!$P$10:$P$10000,'Chi tiết'!$Q68))</f>
        <v>0</v>
      </c>
      <c r="P68" s="257"/>
      <c r="Q68" s="222">
        <f ca="1">IF(TYPE(MATCH($D$6,OFFSET('Nhập liệu'!$C$10,Q67,0):'Nhập liệu'!$C$10000,0)+Q67)=16,"",MATCH($D$6,OFFSET('Nhập liệu'!$C$10,Q67,0):'Nhập liệu'!$C$10000,0)+Q67)</f>
        <v>43</v>
      </c>
    </row>
    <row r="69" spans="2:17" ht="15.75" customHeight="1">
      <c r="B69" s="217">
        <f t="array" aca="1" ref="B69" ca="1">IF($Q69="","",INDEX('Nhập liệu'!$B$10:$B$10000,'Chi tiết'!$Q69))</f>
        <v>44025</v>
      </c>
      <c r="C69" s="262"/>
      <c r="D69" s="218" t="str">
        <f t="array" aca="1" ref="D69" ca="1">IF($Q69="","",INDEX('Nhập liệu'!$E$10:$E$10000,'Chi tiết'!$Q69))</f>
        <v>Đá 1x2 trắng</v>
      </c>
      <c r="E69" s="219" t="str">
        <f t="array" aca="1" ref="E69" ca="1">IF($Q69="","",INDEX('Nhập liệu'!$F$10:$F$10000,'Chi tiết'!$Q69))</f>
        <v>M3</v>
      </c>
      <c r="F69" s="220">
        <f t="array" aca="1" ref="F69" ca="1">IF($Q69="","",INDEX('Nhập liệu'!$G$10:$G$10000,'Chi tiết'!$Q69))</f>
        <v>2.2837000000000001</v>
      </c>
      <c r="G69" s="219">
        <f t="array" aca="1" ref="G69" ca="1">IF($Q69="","",INDEX('Nhập liệu'!$H$10:$H$10000,'Chi tiết'!$Q69))</f>
        <v>385000</v>
      </c>
      <c r="H69" s="219">
        <f t="array" aca="1" ref="H69" ca="1">IF($Q69="","",INDEX('Nhập liệu'!$I$10:$I$10000,'Chi tiết'!$Q69))</f>
        <v>0</v>
      </c>
      <c r="I69" s="219">
        <f t="array" aca="1" ref="I69" ca="1">IF($Q69="","",INDEX('Nhập liệu'!$J$10:$J$10000,'Chi tiết'!$Q69))</f>
        <v>0</v>
      </c>
      <c r="J69" s="219">
        <f t="array" aca="1" ref="J69" ca="1">IF($Q69="","",INDEX('Nhập liệu'!$K$10:$K$10000,'Chi tiết'!$Q69))</f>
        <v>0</v>
      </c>
      <c r="K69" s="219">
        <f t="array" aca="1" ref="K69" ca="1">IF($Q69="","",INDEX('Nhập liệu'!$L$10:$L$10000,'Chi tiết'!$Q69))</f>
        <v>879224.5</v>
      </c>
      <c r="L69" s="219">
        <f t="array" aca="1" ref="L69" ca="1">IF($Q69="","",INDEX('Nhập liệu'!$M$10:$M$10000,'Chi tiết'!$Q69))</f>
        <v>0</v>
      </c>
      <c r="M69" s="219">
        <f t="array" aca="1" ref="M69" ca="1">IF($Q69="","",INDEX('Nhập liệu'!$N$10:$N$10000,'Chi tiết'!$Q69))</f>
        <v>0</v>
      </c>
      <c r="N69" s="219">
        <f t="array" aca="1" ref="N69" ca="1">IF($Q69="","",INDEX('Nhập liệu'!$O$10:$O$10000,'Chi tiết'!$Q69))</f>
        <v>0</v>
      </c>
      <c r="O69" s="219">
        <f t="array" aca="1" ref="O69" ca="1">IF($Q69="","",INDEX('Nhập liệu'!$P$10:$P$10000,'Chi tiết'!$Q69))</f>
        <v>0</v>
      </c>
      <c r="P69" s="257"/>
      <c r="Q69" s="222">
        <f ca="1">IF(TYPE(MATCH($D$6,OFFSET('Nhập liệu'!$C$10,Q68,0):'Nhập liệu'!$C$10000,0)+Q68)=16,"",MATCH($D$6,OFFSET('Nhập liệu'!$C$10,Q68,0):'Nhập liệu'!$C$10000,0)+Q68)</f>
        <v>44</v>
      </c>
    </row>
    <row r="70" spans="2:17" ht="15.75" customHeight="1">
      <c r="B70" s="217">
        <f t="array" aca="1" ref="B70" ca="1">IF($Q70="","",INDEX('Nhập liệu'!$B$10:$B$10000,'Chi tiết'!$Q70))</f>
        <v>44026</v>
      </c>
      <c r="C70" s="262"/>
      <c r="D70" s="218" t="str">
        <f t="array" aca="1" ref="D70" ca="1">IF($Q70="","",INDEX('Nhập liệu'!$E$10:$E$10000,'Chi tiết'!$Q70))</f>
        <v>Cát xây</v>
      </c>
      <c r="E70" s="219" t="str">
        <f t="array" aca="1" ref="E70" ca="1">IF($Q70="","",INDEX('Nhập liệu'!$F$10:$F$10000,'Chi tiết'!$Q70))</f>
        <v>M3</v>
      </c>
      <c r="F70" s="220">
        <f t="array" aca="1" ref="F70" ca="1">IF($Q70="","",INDEX('Nhập liệu'!$G$10:$G$10000,'Chi tiết'!$Q70))</f>
        <v>2.2837000000000001</v>
      </c>
      <c r="G70" s="219">
        <f t="array" aca="1" ref="G70" ca="1">IF($Q70="","",INDEX('Nhập liệu'!$H$10:$H$10000,'Chi tiết'!$Q70))</f>
        <v>140000</v>
      </c>
      <c r="H70" s="219">
        <f t="array" aca="1" ref="H70" ca="1">IF($Q70="","",INDEX('Nhập liệu'!$I$10:$I$10000,'Chi tiết'!$Q70))</f>
        <v>0</v>
      </c>
      <c r="I70" s="219">
        <f t="array" aca="1" ref="I70" ca="1">IF($Q70="","",INDEX('Nhập liệu'!$J$10:$J$10000,'Chi tiết'!$Q70))</f>
        <v>0</v>
      </c>
      <c r="J70" s="219">
        <f t="array" aca="1" ref="J70" ca="1">IF($Q70="","",INDEX('Nhập liệu'!$K$10:$K$10000,'Chi tiết'!$Q70))</f>
        <v>0</v>
      </c>
      <c r="K70" s="219">
        <f t="array" aca="1" ref="K70" ca="1">IF($Q70="","",INDEX('Nhập liệu'!$L$10:$L$10000,'Chi tiết'!$Q70))</f>
        <v>319718</v>
      </c>
      <c r="L70" s="219">
        <f t="array" aca="1" ref="L70" ca="1">IF($Q70="","",INDEX('Nhập liệu'!$M$10:$M$10000,'Chi tiết'!$Q70))</f>
        <v>0</v>
      </c>
      <c r="M70" s="219">
        <f t="array" aca="1" ref="M70" ca="1">IF($Q70="","",INDEX('Nhập liệu'!$N$10:$N$10000,'Chi tiết'!$Q70))</f>
        <v>0</v>
      </c>
      <c r="N70" s="219">
        <f t="array" aca="1" ref="N70" ca="1">IF($Q70="","",INDEX('Nhập liệu'!$O$10:$O$10000,'Chi tiết'!$Q70))</f>
        <v>0</v>
      </c>
      <c r="O70" s="219">
        <f t="array" aca="1" ref="O70" ca="1">IF($Q70="","",INDEX('Nhập liệu'!$P$10:$P$10000,'Chi tiết'!$Q70))</f>
        <v>0</v>
      </c>
      <c r="P70" s="257"/>
      <c r="Q70" s="222">
        <f ca="1">IF(TYPE(MATCH($D$6,OFFSET('Nhập liệu'!$C$10,Q69,0):'Nhập liệu'!$C$10000,0)+Q69)=16,"",MATCH($D$6,OFFSET('Nhập liệu'!$C$10,Q69,0):'Nhập liệu'!$C$10000,0)+Q69)</f>
        <v>45</v>
      </c>
    </row>
    <row r="71" spans="2:17" ht="15.75" customHeight="1">
      <c r="B71" s="217">
        <f t="array" aca="1" ref="B71" ca="1">IF($Q71="","",INDEX('Nhập liệu'!$B$10:$B$10000,'Chi tiết'!$Q71))</f>
        <v>44026</v>
      </c>
      <c r="C71" s="262"/>
      <c r="D71" s="218" t="str">
        <f t="array" aca="1" ref="D71" ca="1">IF($Q71="","",INDEX('Nhập liệu'!$E$10:$E$10000,'Chi tiết'!$Q71))</f>
        <v>Đá 1x2 trắng</v>
      </c>
      <c r="E71" s="219" t="str">
        <f t="array" aca="1" ref="E71" ca="1">IF($Q71="","",INDEX('Nhập liệu'!$F$10:$F$10000,'Chi tiết'!$Q71))</f>
        <v>M3</v>
      </c>
      <c r="F71" s="220">
        <f t="array" aca="1" ref="F71" ca="1">IF($Q71="","",INDEX('Nhập liệu'!$G$10:$G$10000,'Chi tiết'!$Q71))</f>
        <v>2.2837000000000001</v>
      </c>
      <c r="G71" s="219">
        <f t="array" aca="1" ref="G71" ca="1">IF($Q71="","",INDEX('Nhập liệu'!$H$10:$H$10000,'Chi tiết'!$Q71))</f>
        <v>385000</v>
      </c>
      <c r="H71" s="219">
        <f t="array" aca="1" ref="H71" ca="1">IF($Q71="","",INDEX('Nhập liệu'!$I$10:$I$10000,'Chi tiết'!$Q71))</f>
        <v>0</v>
      </c>
      <c r="I71" s="219">
        <f t="array" aca="1" ref="I71" ca="1">IF($Q71="","",INDEX('Nhập liệu'!$J$10:$J$10000,'Chi tiết'!$Q71))</f>
        <v>0</v>
      </c>
      <c r="J71" s="219">
        <f t="array" aca="1" ref="J71" ca="1">IF($Q71="","",INDEX('Nhập liệu'!$K$10:$K$10000,'Chi tiết'!$Q71))</f>
        <v>0</v>
      </c>
      <c r="K71" s="219">
        <f t="array" aca="1" ref="K71" ca="1">IF($Q71="","",INDEX('Nhập liệu'!$L$10:$L$10000,'Chi tiết'!$Q71))</f>
        <v>879224.5</v>
      </c>
      <c r="L71" s="219">
        <f t="array" aca="1" ref="L71" ca="1">IF($Q71="","",INDEX('Nhập liệu'!$M$10:$M$10000,'Chi tiết'!$Q71))</f>
        <v>0</v>
      </c>
      <c r="M71" s="219">
        <f t="array" aca="1" ref="M71" ca="1">IF($Q71="","",INDEX('Nhập liệu'!$N$10:$N$10000,'Chi tiết'!$Q71))</f>
        <v>0</v>
      </c>
      <c r="N71" s="219">
        <f t="array" aca="1" ref="N71" ca="1">IF($Q71="","",INDEX('Nhập liệu'!$O$10:$O$10000,'Chi tiết'!$Q71))</f>
        <v>0</v>
      </c>
      <c r="O71" s="219">
        <f t="array" aca="1" ref="O71" ca="1">IF($Q71="","",INDEX('Nhập liệu'!$P$10:$P$10000,'Chi tiết'!$Q71))</f>
        <v>0</v>
      </c>
      <c r="P71" s="257"/>
      <c r="Q71" s="222">
        <f ca="1">IF(TYPE(MATCH($D$6,OFFSET('Nhập liệu'!$C$10,Q70,0):'Nhập liệu'!$C$10000,0)+Q70)=16,"",MATCH($D$6,OFFSET('Nhập liệu'!$C$10,Q70,0):'Nhập liệu'!$C$10000,0)+Q70)</f>
        <v>46</v>
      </c>
    </row>
    <row r="72" spans="2:17" ht="15.75" customHeight="1">
      <c r="B72" s="217">
        <f t="array" aca="1" ref="B72" ca="1">IF($Q72="","",INDEX('Nhập liệu'!$B$10:$B$10000,'Chi tiết'!$Q72))</f>
        <v>44028</v>
      </c>
      <c r="C72" s="262"/>
      <c r="D72" s="218" t="str">
        <f t="array" aca="1" ref="D72" ca="1">IF($Q72="","",INDEX('Nhập liệu'!$E$10:$E$10000,'Chi tiết'!$Q72))</f>
        <v>Cát xây</v>
      </c>
      <c r="E72" s="219" t="str">
        <f t="array" aca="1" ref="E72" ca="1">IF($Q72="","",INDEX('Nhập liệu'!$F$10:$F$10000,'Chi tiết'!$Q72))</f>
        <v>M3</v>
      </c>
      <c r="F72" s="220">
        <f t="array" aca="1" ref="F72" ca="1">IF($Q72="","",INDEX('Nhập liệu'!$G$10:$G$10000,'Chi tiết'!$Q72))</f>
        <v>2.2837000000000001</v>
      </c>
      <c r="G72" s="219">
        <f t="array" aca="1" ref="G72" ca="1">IF($Q72="","",INDEX('Nhập liệu'!$H$10:$H$10000,'Chi tiết'!$Q72))</f>
        <v>140000</v>
      </c>
      <c r="H72" s="219">
        <f t="array" aca="1" ref="H72" ca="1">IF($Q72="","",INDEX('Nhập liệu'!$I$10:$I$10000,'Chi tiết'!$Q72))</f>
        <v>0</v>
      </c>
      <c r="I72" s="219">
        <f t="array" aca="1" ref="I72" ca="1">IF($Q72="","",INDEX('Nhập liệu'!$J$10:$J$10000,'Chi tiết'!$Q72))</f>
        <v>0</v>
      </c>
      <c r="J72" s="219">
        <f t="array" aca="1" ref="J72" ca="1">IF($Q72="","",INDEX('Nhập liệu'!$K$10:$K$10000,'Chi tiết'!$Q72))</f>
        <v>0</v>
      </c>
      <c r="K72" s="219">
        <f t="array" aca="1" ref="K72" ca="1">IF($Q72="","",INDEX('Nhập liệu'!$L$10:$L$10000,'Chi tiết'!$Q72))</f>
        <v>319718</v>
      </c>
      <c r="L72" s="219">
        <f t="array" aca="1" ref="L72" ca="1">IF($Q72="","",INDEX('Nhập liệu'!$M$10:$M$10000,'Chi tiết'!$Q72))</f>
        <v>0</v>
      </c>
      <c r="M72" s="219">
        <f t="array" aca="1" ref="M72" ca="1">IF($Q72="","",INDEX('Nhập liệu'!$N$10:$N$10000,'Chi tiết'!$Q72))</f>
        <v>0</v>
      </c>
      <c r="N72" s="219">
        <f t="array" aca="1" ref="N72" ca="1">IF($Q72="","",INDEX('Nhập liệu'!$O$10:$O$10000,'Chi tiết'!$Q72))</f>
        <v>0</v>
      </c>
      <c r="O72" s="219">
        <f t="array" aca="1" ref="O72" ca="1">IF($Q72="","",INDEX('Nhập liệu'!$P$10:$P$10000,'Chi tiết'!$Q72))</f>
        <v>0</v>
      </c>
      <c r="P72" s="257"/>
      <c r="Q72" s="222">
        <f ca="1">IF(TYPE(MATCH($D$6,OFFSET('Nhập liệu'!$C$10,Q71,0):'Nhập liệu'!$C$10000,0)+Q71)=16,"",MATCH($D$6,OFFSET('Nhập liệu'!$C$10,Q71,0):'Nhập liệu'!$C$10000,0)+Q71)</f>
        <v>47</v>
      </c>
    </row>
    <row r="73" spans="2:17" ht="15.75" customHeight="1">
      <c r="B73" s="217">
        <f t="array" aca="1" ref="B73" ca="1">IF($Q73="","",INDEX('Nhập liệu'!$B$10:$B$10000,'Chi tiết'!$Q73))</f>
        <v>44028</v>
      </c>
      <c r="C73" s="262"/>
      <c r="D73" s="218" t="str">
        <f t="array" aca="1" ref="D73" ca="1">IF($Q73="","",INDEX('Nhập liệu'!$E$10:$E$10000,'Chi tiết'!$Q73))</f>
        <v>Đá 1x2 trắng</v>
      </c>
      <c r="E73" s="219" t="str">
        <f t="array" aca="1" ref="E73" ca="1">IF($Q73="","",INDEX('Nhập liệu'!$F$10:$F$10000,'Chi tiết'!$Q73))</f>
        <v>M3</v>
      </c>
      <c r="F73" s="220">
        <f t="array" aca="1" ref="F73" ca="1">IF($Q73="","",INDEX('Nhập liệu'!$G$10:$G$10000,'Chi tiết'!$Q73))</f>
        <v>2.2837000000000001</v>
      </c>
      <c r="G73" s="219">
        <f t="array" aca="1" ref="G73" ca="1">IF($Q73="","",INDEX('Nhập liệu'!$H$10:$H$10000,'Chi tiết'!$Q73))</f>
        <v>385000</v>
      </c>
      <c r="H73" s="219">
        <f t="array" aca="1" ref="H73" ca="1">IF($Q73="","",INDEX('Nhập liệu'!$I$10:$I$10000,'Chi tiết'!$Q73))</f>
        <v>0</v>
      </c>
      <c r="I73" s="219">
        <f t="array" aca="1" ref="I73" ca="1">IF($Q73="","",INDEX('Nhập liệu'!$J$10:$J$10000,'Chi tiết'!$Q73))</f>
        <v>0</v>
      </c>
      <c r="J73" s="219">
        <f t="array" aca="1" ref="J73" ca="1">IF($Q73="","",INDEX('Nhập liệu'!$K$10:$K$10000,'Chi tiết'!$Q73))</f>
        <v>0</v>
      </c>
      <c r="K73" s="219">
        <f t="array" aca="1" ref="K73" ca="1">IF($Q73="","",INDEX('Nhập liệu'!$L$10:$L$10000,'Chi tiết'!$Q73))</f>
        <v>879224.5</v>
      </c>
      <c r="L73" s="219">
        <f t="array" aca="1" ref="L73" ca="1">IF($Q73="","",INDEX('Nhập liệu'!$M$10:$M$10000,'Chi tiết'!$Q73))</f>
        <v>0</v>
      </c>
      <c r="M73" s="219">
        <f t="array" aca="1" ref="M73" ca="1">IF($Q73="","",INDEX('Nhập liệu'!$N$10:$N$10000,'Chi tiết'!$Q73))</f>
        <v>0</v>
      </c>
      <c r="N73" s="219">
        <f t="array" aca="1" ref="N73" ca="1">IF($Q73="","",INDEX('Nhập liệu'!$O$10:$O$10000,'Chi tiết'!$Q73))</f>
        <v>0</v>
      </c>
      <c r="O73" s="219">
        <f t="array" aca="1" ref="O73" ca="1">IF($Q73="","",INDEX('Nhập liệu'!$P$10:$P$10000,'Chi tiết'!$Q73))</f>
        <v>0</v>
      </c>
      <c r="P73" s="257"/>
      <c r="Q73" s="222">
        <f ca="1">IF(TYPE(MATCH($D$6,OFFSET('Nhập liệu'!$C$10,Q72,0):'Nhập liệu'!$C$10000,0)+Q72)=16,"",MATCH($D$6,OFFSET('Nhập liệu'!$C$10,Q72,0):'Nhập liệu'!$C$10000,0)+Q72)</f>
        <v>48</v>
      </c>
    </row>
    <row r="74" spans="2:17" ht="15.75" customHeight="1">
      <c r="B74" s="217">
        <f t="array" aca="1" ref="B74" ca="1">IF($Q74="","",INDEX('Nhập liệu'!$B$10:$B$10000,'Chi tiết'!$Q74))</f>
        <v>44029</v>
      </c>
      <c r="C74" s="262"/>
      <c r="D74" s="218" t="str">
        <f t="array" aca="1" ref="D74" ca="1">IF($Q74="","",INDEX('Nhập liệu'!$E$10:$E$10000,'Chi tiết'!$Q74))</f>
        <v>Tiền điện kỳ 7/20</v>
      </c>
      <c r="E74" s="219">
        <f t="array" aca="1" ref="E74" ca="1">IF($Q74="","",INDEX('Nhập liệu'!$F$10:$F$10000,'Chi tiết'!$Q74))</f>
        <v>0</v>
      </c>
      <c r="F74" s="220">
        <f t="array" aca="1" ref="F74" ca="1">IF($Q74="","",INDEX('Nhập liệu'!$G$10:$G$10000,'Chi tiết'!$Q74))</f>
        <v>0</v>
      </c>
      <c r="G74" s="219">
        <f t="array" aca="1" ref="G74" ca="1">IF($Q74="","",INDEX('Nhập liệu'!$H$10:$H$10000,'Chi tiết'!$Q74))</f>
        <v>0</v>
      </c>
      <c r="H74" s="219">
        <f t="array" aca="1" ref="H74" ca="1">IF($Q74="","",INDEX('Nhập liệu'!$I$10:$I$10000,'Chi tiết'!$Q74))</f>
        <v>0</v>
      </c>
      <c r="I74" s="219">
        <f t="array" aca="1" ref="I74" ca="1">IF($Q74="","",INDEX('Nhập liệu'!$J$10:$J$10000,'Chi tiết'!$Q74))</f>
        <v>0</v>
      </c>
      <c r="J74" s="219">
        <f t="array" aca="1" ref="J74" ca="1">IF($Q74="","",INDEX('Nhập liệu'!$K$10:$K$10000,'Chi tiết'!$Q74))</f>
        <v>328625</v>
      </c>
      <c r="K74" s="219">
        <f t="array" aca="1" ref="K74" ca="1">IF($Q74="","",INDEX('Nhập liệu'!$L$10:$L$10000,'Chi tiết'!$Q74))</f>
        <v>0</v>
      </c>
      <c r="L74" s="219">
        <f t="array" aca="1" ref="L74" ca="1">IF($Q74="","",INDEX('Nhập liệu'!$M$10:$M$10000,'Chi tiết'!$Q74))</f>
        <v>0</v>
      </c>
      <c r="M74" s="219">
        <f t="array" aca="1" ref="M74" ca="1">IF($Q74="","",INDEX('Nhập liệu'!$N$10:$N$10000,'Chi tiết'!$Q74))</f>
        <v>0</v>
      </c>
      <c r="N74" s="219">
        <f t="array" aca="1" ref="N74" ca="1">IF($Q74="","",INDEX('Nhập liệu'!$O$10:$O$10000,'Chi tiết'!$Q74))</f>
        <v>328625</v>
      </c>
      <c r="O74" s="219">
        <f t="array" aca="1" ref="O74" ca="1">IF($Q74="","",INDEX('Nhập liệu'!$P$10:$P$10000,'Chi tiết'!$Q74))</f>
        <v>0</v>
      </c>
      <c r="P74" s="257"/>
      <c r="Q74" s="222">
        <f ca="1">IF(TYPE(MATCH($D$6,OFFSET('Nhập liệu'!$C$10,Q73,0):'Nhập liệu'!$C$10000,0)+Q73)=16,"",MATCH($D$6,OFFSET('Nhập liệu'!$C$10,Q73,0):'Nhập liệu'!$C$10000,0)+Q73)</f>
        <v>49</v>
      </c>
    </row>
    <row r="75" spans="2:17" ht="15.75" customHeight="1">
      <c r="B75" s="217">
        <f t="array" aca="1" ref="B75" ca="1">IF($Q75="","",INDEX('Nhập liệu'!$B$10:$B$10000,'Chi tiết'!$Q75))</f>
        <v>44029</v>
      </c>
      <c r="C75" s="262"/>
      <c r="D75" s="218" t="str">
        <f t="array" aca="1" ref="D75" ca="1">IF($Q75="","",INDEX('Nhập liệu'!$E$10:$E$10000,'Chi tiết'!$Q75))</f>
        <v>Đá 1x2 trắng</v>
      </c>
      <c r="E75" s="219" t="str">
        <f t="array" aca="1" ref="E75" ca="1">IF($Q75="","",INDEX('Nhập liệu'!$F$10:$F$10000,'Chi tiết'!$Q75))</f>
        <v>M3</v>
      </c>
      <c r="F75" s="220">
        <f t="array" aca="1" ref="F75" ca="1">IF($Q75="","",INDEX('Nhập liệu'!$G$10:$G$10000,'Chi tiết'!$Q75))</f>
        <v>2.2837000000000001</v>
      </c>
      <c r="G75" s="219">
        <f t="array" aca="1" ref="G75" ca="1">IF($Q75="","",INDEX('Nhập liệu'!$H$10:$H$10000,'Chi tiết'!$Q75))</f>
        <v>385000</v>
      </c>
      <c r="H75" s="219">
        <f t="array" aca="1" ref="H75" ca="1">IF($Q75="","",INDEX('Nhập liệu'!$I$10:$I$10000,'Chi tiết'!$Q75))</f>
        <v>0</v>
      </c>
      <c r="I75" s="219">
        <f t="array" aca="1" ref="I75" ca="1">IF($Q75="","",INDEX('Nhập liệu'!$J$10:$J$10000,'Chi tiết'!$Q75))</f>
        <v>0</v>
      </c>
      <c r="J75" s="219">
        <f t="array" aca="1" ref="J75" ca="1">IF($Q75="","",INDEX('Nhập liệu'!$K$10:$K$10000,'Chi tiết'!$Q75))</f>
        <v>0</v>
      </c>
      <c r="K75" s="219">
        <f t="array" aca="1" ref="K75" ca="1">IF($Q75="","",INDEX('Nhập liệu'!$L$10:$L$10000,'Chi tiết'!$Q75))</f>
        <v>879224.5</v>
      </c>
      <c r="L75" s="219">
        <f t="array" aca="1" ref="L75" ca="1">IF($Q75="","",INDEX('Nhập liệu'!$M$10:$M$10000,'Chi tiết'!$Q75))</f>
        <v>0</v>
      </c>
      <c r="M75" s="219">
        <f t="array" aca="1" ref="M75" ca="1">IF($Q75="","",INDEX('Nhập liệu'!$N$10:$N$10000,'Chi tiết'!$Q75))</f>
        <v>0</v>
      </c>
      <c r="N75" s="219">
        <f t="array" aca="1" ref="N75" ca="1">IF($Q75="","",INDEX('Nhập liệu'!$O$10:$O$10000,'Chi tiết'!$Q75))</f>
        <v>0</v>
      </c>
      <c r="O75" s="219">
        <f t="array" aca="1" ref="O75" ca="1">IF($Q75="","",INDEX('Nhập liệu'!$P$10:$P$10000,'Chi tiết'!$Q75))</f>
        <v>0</v>
      </c>
      <c r="P75" s="257"/>
      <c r="Q75" s="222">
        <f ca="1">IF(TYPE(MATCH($D$6,OFFSET('Nhập liệu'!$C$10,Q74,0):'Nhập liệu'!$C$10000,0)+Q74)=16,"",MATCH($D$6,OFFSET('Nhập liệu'!$C$10,Q74,0):'Nhập liệu'!$C$10000,0)+Q74)</f>
        <v>50</v>
      </c>
    </row>
    <row r="76" spans="2:17" ht="15.75" customHeight="1">
      <c r="B76" s="217">
        <f t="array" aca="1" ref="B76" ca="1">IF($Q76="","",INDEX('Nhập liệu'!$B$10:$B$10000,'Chi tiết'!$Q76))</f>
        <v>44029</v>
      </c>
      <c r="C76" s="262"/>
      <c r="D76" s="218" t="str">
        <f t="array" aca="1" ref="D76" ca="1">IF($Q76="","",INDEX('Nhập liệu'!$E$10:$E$10000,'Chi tiết'!$Q76))</f>
        <v>Đá 4x6 đen</v>
      </c>
      <c r="E76" s="219" t="str">
        <f t="array" aca="1" ref="E76" ca="1">IF($Q76="","",INDEX('Nhập liệu'!$F$10:$F$10000,'Chi tiết'!$Q76))</f>
        <v>M3</v>
      </c>
      <c r="F76" s="220">
        <f t="array" aca="1" ref="F76" ca="1">IF($Q76="","",INDEX('Nhập liệu'!$G$10:$G$10000,'Chi tiết'!$Q76))</f>
        <v>2.2837000000000001</v>
      </c>
      <c r="G76" s="219">
        <f t="array" aca="1" ref="G76" ca="1">IF($Q76="","",INDEX('Nhập liệu'!$H$10:$H$10000,'Chi tiết'!$Q76))</f>
        <v>310000</v>
      </c>
      <c r="H76" s="219">
        <f t="array" aca="1" ref="H76" ca="1">IF($Q76="","",INDEX('Nhập liệu'!$I$10:$I$10000,'Chi tiết'!$Q76))</f>
        <v>0</v>
      </c>
      <c r="I76" s="219">
        <f t="array" aca="1" ref="I76" ca="1">IF($Q76="","",INDEX('Nhập liệu'!$J$10:$J$10000,'Chi tiết'!$Q76))</f>
        <v>0</v>
      </c>
      <c r="J76" s="219">
        <f t="array" aca="1" ref="J76" ca="1">IF($Q76="","",INDEX('Nhập liệu'!$K$10:$K$10000,'Chi tiết'!$Q76))</f>
        <v>0</v>
      </c>
      <c r="K76" s="219">
        <f t="array" aca="1" ref="K76" ca="1">IF($Q76="","",INDEX('Nhập liệu'!$L$10:$L$10000,'Chi tiết'!$Q76))</f>
        <v>707947</v>
      </c>
      <c r="L76" s="219">
        <f t="array" aca="1" ref="L76" ca="1">IF($Q76="","",INDEX('Nhập liệu'!$M$10:$M$10000,'Chi tiết'!$Q76))</f>
        <v>0</v>
      </c>
      <c r="M76" s="219">
        <f t="array" aca="1" ref="M76" ca="1">IF($Q76="","",INDEX('Nhập liệu'!$N$10:$N$10000,'Chi tiết'!$Q76))</f>
        <v>0</v>
      </c>
      <c r="N76" s="219">
        <f t="array" aca="1" ref="N76" ca="1">IF($Q76="","",INDEX('Nhập liệu'!$O$10:$O$10000,'Chi tiết'!$Q76))</f>
        <v>0</v>
      </c>
      <c r="O76" s="219">
        <f t="array" aca="1" ref="O76" ca="1">IF($Q76="","",INDEX('Nhập liệu'!$P$10:$P$10000,'Chi tiết'!$Q76))</f>
        <v>0</v>
      </c>
      <c r="P76" s="257"/>
      <c r="Q76" s="222">
        <f ca="1">IF(TYPE(MATCH($D$6,OFFSET('Nhập liệu'!$C$10,Q75,0):'Nhập liệu'!$C$10000,0)+Q75)=16,"",MATCH($D$6,OFFSET('Nhập liệu'!$C$10,Q75,0):'Nhập liệu'!$C$10000,0)+Q75)</f>
        <v>51</v>
      </c>
    </row>
    <row r="77" spans="2:17" ht="15.75" customHeight="1">
      <c r="B77" s="217">
        <f t="array" aca="1" ref="B77" ca="1">IF($Q77="","",INDEX('Nhập liệu'!$B$10:$B$10000,'Chi tiết'!$Q77))</f>
        <v>44030</v>
      </c>
      <c r="C77" s="262"/>
      <c r="D77" s="218" t="str">
        <f t="array" aca="1" ref="D77" ca="1">IF($Q77="","",INDEX('Nhập liệu'!$E$10:$E$10000,'Chi tiết'!$Q77))</f>
        <v>Cát xây</v>
      </c>
      <c r="E77" s="219" t="str">
        <f t="array" aca="1" ref="E77" ca="1">IF($Q77="","",INDEX('Nhập liệu'!$F$10:$F$10000,'Chi tiết'!$Q77))</f>
        <v>M3</v>
      </c>
      <c r="F77" s="220">
        <f t="array" aca="1" ref="F77" ca="1">IF($Q77="","",INDEX('Nhập liệu'!$G$10:$G$10000,'Chi tiết'!$Q77))</f>
        <v>2.2837000000000001</v>
      </c>
      <c r="G77" s="219">
        <f t="array" aca="1" ref="G77" ca="1">IF($Q77="","",INDEX('Nhập liệu'!$H$10:$H$10000,'Chi tiết'!$Q77))</f>
        <v>140000</v>
      </c>
      <c r="H77" s="219">
        <f t="array" aca="1" ref="H77" ca="1">IF($Q77="","",INDEX('Nhập liệu'!$I$10:$I$10000,'Chi tiết'!$Q77))</f>
        <v>0</v>
      </c>
      <c r="I77" s="219">
        <f t="array" aca="1" ref="I77" ca="1">IF($Q77="","",INDEX('Nhập liệu'!$J$10:$J$10000,'Chi tiết'!$Q77))</f>
        <v>0</v>
      </c>
      <c r="J77" s="219">
        <f t="array" aca="1" ref="J77" ca="1">IF($Q77="","",INDEX('Nhập liệu'!$K$10:$K$10000,'Chi tiết'!$Q77))</f>
        <v>0</v>
      </c>
      <c r="K77" s="219">
        <f t="array" aca="1" ref="K77" ca="1">IF($Q77="","",INDEX('Nhập liệu'!$L$10:$L$10000,'Chi tiết'!$Q77))</f>
        <v>319718</v>
      </c>
      <c r="L77" s="219">
        <f t="array" aca="1" ref="L77" ca="1">IF($Q77="","",INDEX('Nhập liệu'!$M$10:$M$10000,'Chi tiết'!$Q77))</f>
        <v>0</v>
      </c>
      <c r="M77" s="219">
        <f t="array" aca="1" ref="M77" ca="1">IF($Q77="","",INDEX('Nhập liệu'!$N$10:$N$10000,'Chi tiết'!$Q77))</f>
        <v>0</v>
      </c>
      <c r="N77" s="219">
        <f t="array" aca="1" ref="N77" ca="1">IF($Q77="","",INDEX('Nhập liệu'!$O$10:$O$10000,'Chi tiết'!$Q77))</f>
        <v>0</v>
      </c>
      <c r="O77" s="219">
        <f t="array" aca="1" ref="O77" ca="1">IF($Q77="","",INDEX('Nhập liệu'!$P$10:$P$10000,'Chi tiết'!$Q77))</f>
        <v>0</v>
      </c>
      <c r="P77" s="257"/>
      <c r="Q77" s="222">
        <f ca="1">IF(TYPE(MATCH($D$6,OFFSET('Nhập liệu'!$C$10,Q76,0):'Nhập liệu'!$C$10000,0)+Q76)=16,"",MATCH($D$6,OFFSET('Nhập liệu'!$C$10,Q76,0):'Nhập liệu'!$C$10000,0)+Q76)</f>
        <v>52</v>
      </c>
    </row>
    <row r="78" spans="2:17" ht="15.75" customHeight="1">
      <c r="B78" s="217">
        <f t="array" aca="1" ref="B78" ca="1">IF($Q78="","",INDEX('Nhập liệu'!$B$10:$B$10000,'Chi tiết'!$Q78))</f>
        <v>44031</v>
      </c>
      <c r="C78" s="262"/>
      <c r="D78" s="218" t="str">
        <f t="array" aca="1" ref="D78" ca="1">IF($Q78="","",INDEX('Nhập liệu'!$E$10:$E$10000,'Chi tiết'!$Q78))</f>
        <v>Cát xây</v>
      </c>
      <c r="E78" s="219" t="str">
        <f t="array" aca="1" ref="E78" ca="1">IF($Q78="","",INDEX('Nhập liệu'!$F$10:$F$10000,'Chi tiết'!$Q78))</f>
        <v>M3</v>
      </c>
      <c r="F78" s="220">
        <f t="array" aca="1" ref="F78" ca="1">IF($Q78="","",INDEX('Nhập liệu'!$G$10:$G$10000,'Chi tiết'!$Q78))</f>
        <v>2.2837000000000001</v>
      </c>
      <c r="G78" s="219">
        <f t="array" aca="1" ref="G78" ca="1">IF($Q78="","",INDEX('Nhập liệu'!$H$10:$H$10000,'Chi tiết'!$Q78))</f>
        <v>140000</v>
      </c>
      <c r="H78" s="219">
        <f t="array" aca="1" ref="H78" ca="1">IF($Q78="","",INDEX('Nhập liệu'!$I$10:$I$10000,'Chi tiết'!$Q78))</f>
        <v>0</v>
      </c>
      <c r="I78" s="219">
        <f t="array" aca="1" ref="I78" ca="1">IF($Q78="","",INDEX('Nhập liệu'!$J$10:$J$10000,'Chi tiết'!$Q78))</f>
        <v>0</v>
      </c>
      <c r="J78" s="219">
        <f t="array" aca="1" ref="J78" ca="1">IF($Q78="","",INDEX('Nhập liệu'!$K$10:$K$10000,'Chi tiết'!$Q78))</f>
        <v>0</v>
      </c>
      <c r="K78" s="219">
        <f t="array" aca="1" ref="K78" ca="1">IF($Q78="","",INDEX('Nhập liệu'!$L$10:$L$10000,'Chi tiết'!$Q78))</f>
        <v>319718</v>
      </c>
      <c r="L78" s="219">
        <f t="array" aca="1" ref="L78" ca="1">IF($Q78="","",INDEX('Nhập liệu'!$M$10:$M$10000,'Chi tiết'!$Q78))</f>
        <v>0</v>
      </c>
      <c r="M78" s="219">
        <f t="array" aca="1" ref="M78" ca="1">IF($Q78="","",INDEX('Nhập liệu'!$N$10:$N$10000,'Chi tiết'!$Q78))</f>
        <v>0</v>
      </c>
      <c r="N78" s="219">
        <f t="array" aca="1" ref="N78" ca="1">IF($Q78="","",INDEX('Nhập liệu'!$O$10:$O$10000,'Chi tiết'!$Q78))</f>
        <v>0</v>
      </c>
      <c r="O78" s="219">
        <f t="array" aca="1" ref="O78" ca="1">IF($Q78="","",INDEX('Nhập liệu'!$P$10:$P$10000,'Chi tiết'!$Q78))</f>
        <v>0</v>
      </c>
      <c r="P78" s="257"/>
      <c r="Q78" s="222">
        <f ca="1">IF(TYPE(MATCH($D$6,OFFSET('Nhập liệu'!$C$10,Q77,0):'Nhập liệu'!$C$10000,0)+Q77)=16,"",MATCH($D$6,OFFSET('Nhập liệu'!$C$10,Q77,0):'Nhập liệu'!$C$10000,0)+Q77)</f>
        <v>53</v>
      </c>
    </row>
    <row r="79" spans="2:17" ht="15.75" customHeight="1">
      <c r="B79" s="217">
        <f t="array" aca="1" ref="B79" ca="1">IF($Q79="","",INDEX('Nhập liệu'!$B$10:$B$10000,'Chi tiết'!$Q79))</f>
        <v>44031</v>
      </c>
      <c r="C79" s="262"/>
      <c r="D79" s="218" t="str">
        <f t="array" aca="1" ref="D79" ca="1">IF($Q79="","",INDEX('Nhập liệu'!$E$10:$E$10000,'Chi tiết'!$Q79))</f>
        <v>Đá 1x2 trắng</v>
      </c>
      <c r="E79" s="219" t="str">
        <f t="array" aca="1" ref="E79" ca="1">IF($Q79="","",INDEX('Nhập liệu'!$F$10:$F$10000,'Chi tiết'!$Q79))</f>
        <v>M3</v>
      </c>
      <c r="F79" s="220">
        <f t="array" aca="1" ref="F79" ca="1">IF($Q79="","",INDEX('Nhập liệu'!$G$10:$G$10000,'Chi tiết'!$Q79))</f>
        <v>2.2837000000000001</v>
      </c>
      <c r="G79" s="219">
        <f t="array" aca="1" ref="G79" ca="1">IF($Q79="","",INDEX('Nhập liệu'!$H$10:$H$10000,'Chi tiết'!$Q79))</f>
        <v>385000</v>
      </c>
      <c r="H79" s="219">
        <f t="array" aca="1" ref="H79" ca="1">IF($Q79="","",INDEX('Nhập liệu'!$I$10:$I$10000,'Chi tiết'!$Q79))</f>
        <v>0</v>
      </c>
      <c r="I79" s="219">
        <f t="array" aca="1" ref="I79" ca="1">IF($Q79="","",INDEX('Nhập liệu'!$J$10:$J$10000,'Chi tiết'!$Q79))</f>
        <v>0</v>
      </c>
      <c r="J79" s="219">
        <f t="array" aca="1" ref="J79" ca="1">IF($Q79="","",INDEX('Nhập liệu'!$K$10:$K$10000,'Chi tiết'!$Q79))</f>
        <v>0</v>
      </c>
      <c r="K79" s="219">
        <f t="array" aca="1" ref="K79" ca="1">IF($Q79="","",INDEX('Nhập liệu'!$L$10:$L$10000,'Chi tiết'!$Q79))</f>
        <v>879224.5</v>
      </c>
      <c r="L79" s="219">
        <f t="array" aca="1" ref="L79" ca="1">IF($Q79="","",INDEX('Nhập liệu'!$M$10:$M$10000,'Chi tiết'!$Q79))</f>
        <v>0</v>
      </c>
      <c r="M79" s="219">
        <f t="array" aca="1" ref="M79" ca="1">IF($Q79="","",INDEX('Nhập liệu'!$N$10:$N$10000,'Chi tiết'!$Q79))</f>
        <v>0</v>
      </c>
      <c r="N79" s="219">
        <f t="array" aca="1" ref="N79" ca="1">IF($Q79="","",INDEX('Nhập liệu'!$O$10:$O$10000,'Chi tiết'!$Q79))</f>
        <v>0</v>
      </c>
      <c r="O79" s="219">
        <f t="array" aca="1" ref="O79" ca="1">IF($Q79="","",INDEX('Nhập liệu'!$P$10:$P$10000,'Chi tiết'!$Q79))</f>
        <v>0</v>
      </c>
      <c r="P79" s="257"/>
      <c r="Q79" s="222">
        <f ca="1">IF(TYPE(MATCH($D$6,OFFSET('Nhập liệu'!$C$10,Q78,0):'Nhập liệu'!$C$10000,0)+Q78)=16,"",MATCH($D$6,OFFSET('Nhập liệu'!$C$10,Q78,0):'Nhập liệu'!$C$10000,0)+Q78)</f>
        <v>54</v>
      </c>
    </row>
    <row r="80" spans="2:17" ht="15.75" customHeight="1">
      <c r="B80" s="217">
        <f t="array" aca="1" ref="B80" ca="1">IF($Q80="","",INDEX('Nhập liệu'!$B$10:$B$10000,'Chi tiết'!$Q80))</f>
        <v>44031</v>
      </c>
      <c r="C80" s="262"/>
      <c r="D80" s="218" t="str">
        <f t="array" aca="1" ref="D80" ca="1">IF($Q80="","",INDEX('Nhập liệu'!$E$10:$E$10000,'Chi tiết'!$Q80))</f>
        <v>Chi tiền café giám sát, chủ đầu tư 20,16,19/2020</v>
      </c>
      <c r="E80" s="219">
        <f t="array" aca="1" ref="E80" ca="1">IF($Q80="","",INDEX('Nhập liệu'!$F$10:$F$10000,'Chi tiết'!$Q80))</f>
        <v>0</v>
      </c>
      <c r="F80" s="220">
        <f t="array" aca="1" ref="F80" ca="1">IF($Q80="","",INDEX('Nhập liệu'!$G$10:$G$10000,'Chi tiết'!$Q80))</f>
        <v>0</v>
      </c>
      <c r="G80" s="219">
        <f t="array" aca="1" ref="G80" ca="1">IF($Q80="","",INDEX('Nhập liệu'!$H$10:$H$10000,'Chi tiết'!$Q80))</f>
        <v>0</v>
      </c>
      <c r="H80" s="219">
        <f t="array" aca="1" ref="H80" ca="1">IF($Q80="","",INDEX('Nhập liệu'!$I$10:$I$10000,'Chi tiết'!$Q80))</f>
        <v>0</v>
      </c>
      <c r="I80" s="219">
        <f t="array" aca="1" ref="I80" ca="1">IF($Q80="","",INDEX('Nhập liệu'!$J$10:$J$10000,'Chi tiết'!$Q80))</f>
        <v>0</v>
      </c>
      <c r="J80" s="219">
        <f t="array" aca="1" ref="J80" ca="1">IF($Q80="","",INDEX('Nhập liệu'!$K$10:$K$10000,'Chi tiết'!$Q80))</f>
        <v>80000</v>
      </c>
      <c r="K80" s="219">
        <f t="array" aca="1" ref="K80" ca="1">IF($Q80="","",INDEX('Nhập liệu'!$L$10:$L$10000,'Chi tiết'!$Q80))</f>
        <v>0</v>
      </c>
      <c r="L80" s="219">
        <f t="array" aca="1" ref="L80" ca="1">IF($Q80="","",INDEX('Nhập liệu'!$M$10:$M$10000,'Chi tiết'!$Q80))</f>
        <v>0</v>
      </c>
      <c r="M80" s="219">
        <f t="array" aca="1" ref="M80" ca="1">IF($Q80="","",INDEX('Nhập liệu'!$N$10:$N$10000,'Chi tiết'!$Q80))</f>
        <v>0</v>
      </c>
      <c r="N80" s="219">
        <f t="array" aca="1" ref="N80" ca="1">IF($Q80="","",INDEX('Nhập liệu'!$O$10:$O$10000,'Chi tiết'!$Q80))</f>
        <v>80000</v>
      </c>
      <c r="O80" s="219">
        <f t="array" aca="1" ref="O80" ca="1">IF($Q80="","",INDEX('Nhập liệu'!$P$10:$P$10000,'Chi tiết'!$Q80))</f>
        <v>0</v>
      </c>
      <c r="P80" s="257"/>
      <c r="Q80" s="222">
        <f ca="1">IF(TYPE(MATCH($D$6,OFFSET('Nhập liệu'!$C$10,Q79,0):'Nhập liệu'!$C$10000,0)+Q79)=16,"",MATCH($D$6,OFFSET('Nhập liệu'!$C$10,Q79,0):'Nhập liệu'!$C$10000,0)+Q79)</f>
        <v>55</v>
      </c>
    </row>
    <row r="81" spans="2:17" ht="15.75" customHeight="1">
      <c r="B81" s="217">
        <f t="array" aca="1" ref="B81" ca="1">IF($Q81="","",INDEX('Nhập liệu'!$B$10:$B$10000,'Chi tiết'!$Q81))</f>
        <v>44032</v>
      </c>
      <c r="C81" s="262"/>
      <c r="D81" s="218" t="str">
        <f t="array" aca="1" ref="D81" ca="1">IF($Q81="","",INDEX('Nhập liệu'!$E$10:$E$10000,'Chi tiết'!$Q81))</f>
        <v>Đá 1x2 trắng</v>
      </c>
      <c r="E81" s="219" t="str">
        <f t="array" aca="1" ref="E81" ca="1">IF($Q81="","",INDEX('Nhập liệu'!$F$10:$F$10000,'Chi tiết'!$Q81))</f>
        <v>M3</v>
      </c>
      <c r="F81" s="220">
        <f t="array" aca="1" ref="F81" ca="1">IF($Q81="","",INDEX('Nhập liệu'!$G$10:$G$10000,'Chi tiết'!$Q81))</f>
        <v>2.2837000000000001</v>
      </c>
      <c r="G81" s="219">
        <f t="array" aca="1" ref="G81" ca="1">IF($Q81="","",INDEX('Nhập liệu'!$H$10:$H$10000,'Chi tiết'!$Q81))</f>
        <v>385000</v>
      </c>
      <c r="H81" s="219">
        <f t="array" aca="1" ref="H81" ca="1">IF($Q81="","",INDEX('Nhập liệu'!$I$10:$I$10000,'Chi tiết'!$Q81))</f>
        <v>0</v>
      </c>
      <c r="I81" s="219">
        <f t="array" aca="1" ref="I81" ca="1">IF($Q81="","",INDEX('Nhập liệu'!$J$10:$J$10000,'Chi tiết'!$Q81))</f>
        <v>0</v>
      </c>
      <c r="J81" s="219">
        <f t="array" aca="1" ref="J81" ca="1">IF($Q81="","",INDEX('Nhập liệu'!$K$10:$K$10000,'Chi tiết'!$Q81))</f>
        <v>0</v>
      </c>
      <c r="K81" s="219">
        <f t="array" aca="1" ref="K81" ca="1">IF($Q81="","",INDEX('Nhập liệu'!$L$10:$L$10000,'Chi tiết'!$Q81))</f>
        <v>879224.5</v>
      </c>
      <c r="L81" s="219">
        <f t="array" aca="1" ref="L81" ca="1">IF($Q81="","",INDEX('Nhập liệu'!$M$10:$M$10000,'Chi tiết'!$Q81))</f>
        <v>0</v>
      </c>
      <c r="M81" s="219">
        <f t="array" aca="1" ref="M81" ca="1">IF($Q81="","",INDEX('Nhập liệu'!$N$10:$N$10000,'Chi tiết'!$Q81))</f>
        <v>0</v>
      </c>
      <c r="N81" s="219">
        <f t="array" aca="1" ref="N81" ca="1">IF($Q81="","",INDEX('Nhập liệu'!$O$10:$O$10000,'Chi tiết'!$Q81))</f>
        <v>0</v>
      </c>
      <c r="O81" s="219">
        <f t="array" aca="1" ref="O81" ca="1">IF($Q81="","",INDEX('Nhập liệu'!$P$10:$P$10000,'Chi tiết'!$Q81))</f>
        <v>0</v>
      </c>
      <c r="P81" s="257"/>
      <c r="Q81" s="222">
        <f ca="1">IF(TYPE(MATCH($D$6,OFFSET('Nhập liệu'!$C$10,Q80,0):'Nhập liệu'!$C$10000,0)+Q80)=16,"",MATCH($D$6,OFFSET('Nhập liệu'!$C$10,Q80,0):'Nhập liệu'!$C$10000,0)+Q80)</f>
        <v>56</v>
      </c>
    </row>
    <row r="82" spans="2:17" ht="15.75" customHeight="1">
      <c r="B82" s="217">
        <f t="array" aca="1" ref="B82" ca="1">IF($Q82="","",INDEX('Nhập liệu'!$B$10:$B$10000,'Chi tiết'!$Q82))</f>
        <v>44032</v>
      </c>
      <c r="C82" s="262"/>
      <c r="D82" s="218" t="str">
        <f t="array" aca="1" ref="D82" ca="1">IF($Q82="","",INDEX('Nhập liệu'!$E$10:$E$10000,'Chi tiết'!$Q82))</f>
        <v xml:space="preserve">Chi tiền mua sika </v>
      </c>
      <c r="E82" s="219" t="str">
        <f t="array" aca="1" ref="E82" ca="1">IF($Q82="","",INDEX('Nhập liệu'!$F$10:$F$10000,'Chi tiết'!$Q82))</f>
        <v>Cal</v>
      </c>
      <c r="F82" s="220">
        <f t="array" aca="1" ref="F82" ca="1">IF($Q82="","",INDEX('Nhập liệu'!$G$10:$G$10000,'Chi tiết'!$Q82))</f>
        <v>5</v>
      </c>
      <c r="G82" s="219">
        <f t="array" aca="1" ref="G82" ca="1">IF($Q82="","",INDEX('Nhập liệu'!$H$10:$H$10000,'Chi tiết'!$Q82))</f>
        <v>20000</v>
      </c>
      <c r="H82" s="219">
        <f t="array" aca="1" ref="H82" ca="1">IF($Q82="","",INDEX('Nhập liệu'!$I$10:$I$10000,'Chi tiết'!$Q82))</f>
        <v>0</v>
      </c>
      <c r="I82" s="219">
        <f t="array" aca="1" ref="I82" ca="1">IF($Q82="","",INDEX('Nhập liệu'!$J$10:$J$10000,'Chi tiết'!$Q82))</f>
        <v>0</v>
      </c>
      <c r="J82" s="219">
        <f t="array" aca="1" ref="J82" ca="1">IF($Q82="","",INDEX('Nhập liệu'!$K$10:$K$10000,'Chi tiết'!$Q82))</f>
        <v>0</v>
      </c>
      <c r="K82" s="219">
        <f t="array" aca="1" ref="K82" ca="1">IF($Q82="","",INDEX('Nhập liệu'!$L$10:$L$10000,'Chi tiết'!$Q82))</f>
        <v>100000</v>
      </c>
      <c r="L82" s="219">
        <f t="array" aca="1" ref="L82" ca="1">IF($Q82="","",INDEX('Nhập liệu'!$M$10:$M$10000,'Chi tiết'!$Q82))</f>
        <v>0</v>
      </c>
      <c r="M82" s="219">
        <f t="array" aca="1" ref="M82" ca="1">IF($Q82="","",INDEX('Nhập liệu'!$N$10:$N$10000,'Chi tiết'!$Q82))</f>
        <v>0</v>
      </c>
      <c r="N82" s="219">
        <f t="array" aca="1" ref="N82" ca="1">IF($Q82="","",INDEX('Nhập liệu'!$O$10:$O$10000,'Chi tiết'!$Q82))</f>
        <v>0</v>
      </c>
      <c r="O82" s="219">
        <f t="array" aca="1" ref="O82" ca="1">IF($Q82="","",INDEX('Nhập liệu'!$P$10:$P$10000,'Chi tiết'!$Q82))</f>
        <v>0</v>
      </c>
      <c r="P82" s="257"/>
      <c r="Q82" s="222">
        <f ca="1">IF(TYPE(MATCH($D$6,OFFSET('Nhập liệu'!$C$10,Q81,0):'Nhập liệu'!$C$10000,0)+Q81)=16,"",MATCH($D$6,OFFSET('Nhập liệu'!$C$10,Q81,0):'Nhập liệu'!$C$10000,0)+Q81)</f>
        <v>57</v>
      </c>
    </row>
    <row r="83" spans="2:17" ht="15.75" customHeight="1">
      <c r="B83" s="217">
        <f t="array" aca="1" ref="B83" ca="1">IF($Q83="","",INDEX('Nhập liệu'!$B$10:$B$10000,'Chi tiết'!$Q83))</f>
        <v>44033</v>
      </c>
      <c r="C83" s="262"/>
      <c r="D83" s="218" t="str">
        <f t="array" aca="1" ref="D83" ca="1">IF($Q83="","",INDEX('Nhập liệu'!$E$10:$E$10000,'Chi tiết'!$Q83))</f>
        <v>Kẽm buộc</v>
      </c>
      <c r="E83" s="219" t="str">
        <f t="array" aca="1" ref="E83" ca="1">IF($Q83="","",INDEX('Nhập liệu'!$F$10:$F$10000,'Chi tiết'!$Q83))</f>
        <v>kg</v>
      </c>
      <c r="F83" s="220">
        <f t="array" aca="1" ref="F83" ca="1">IF($Q83="","",INDEX('Nhập liệu'!$G$10:$G$10000,'Chi tiết'!$Q83))</f>
        <v>100</v>
      </c>
      <c r="G83" s="219">
        <f t="array" aca="1" ref="G83" ca="1">IF($Q83="","",INDEX('Nhập liệu'!$H$10:$H$10000,'Chi tiết'!$Q83))</f>
        <v>20000</v>
      </c>
      <c r="H83" s="219">
        <f t="array" aca="1" ref="H83" ca="1">IF($Q83="","",INDEX('Nhập liệu'!$I$10:$I$10000,'Chi tiết'!$Q83))</f>
        <v>0</v>
      </c>
      <c r="I83" s="219">
        <f t="array" aca="1" ref="I83" ca="1">IF($Q83="","",INDEX('Nhập liệu'!$J$10:$J$10000,'Chi tiết'!$Q83))</f>
        <v>0</v>
      </c>
      <c r="J83" s="219">
        <f t="array" aca="1" ref="J83" ca="1">IF($Q83="","",INDEX('Nhập liệu'!$K$10:$K$10000,'Chi tiết'!$Q83))</f>
        <v>0</v>
      </c>
      <c r="K83" s="219">
        <f t="array" aca="1" ref="K83" ca="1">IF($Q83="","",INDEX('Nhập liệu'!$L$10:$L$10000,'Chi tiết'!$Q83))</f>
        <v>2000000</v>
      </c>
      <c r="L83" s="219">
        <f t="array" aca="1" ref="L83" ca="1">IF($Q83="","",INDEX('Nhập liệu'!$M$10:$M$10000,'Chi tiết'!$Q83))</f>
        <v>0</v>
      </c>
      <c r="M83" s="219">
        <f t="array" aca="1" ref="M83" ca="1">IF($Q83="","",INDEX('Nhập liệu'!$N$10:$N$10000,'Chi tiết'!$Q83))</f>
        <v>0</v>
      </c>
      <c r="N83" s="219">
        <f t="array" aca="1" ref="N83" ca="1">IF($Q83="","",INDEX('Nhập liệu'!$O$10:$O$10000,'Chi tiết'!$Q83))</f>
        <v>0</v>
      </c>
      <c r="O83" s="219">
        <f t="array" aca="1" ref="O83" ca="1">IF($Q83="","",INDEX('Nhập liệu'!$P$10:$P$10000,'Chi tiết'!$Q83))</f>
        <v>0</v>
      </c>
      <c r="P83" s="257"/>
      <c r="Q83" s="222">
        <f ca="1">IF(TYPE(MATCH($D$6,OFFSET('Nhập liệu'!$C$10,Q82,0):'Nhập liệu'!$C$10000,0)+Q82)=16,"",MATCH($D$6,OFFSET('Nhập liệu'!$C$10,Q82,0):'Nhập liệu'!$C$10000,0)+Q82)</f>
        <v>58</v>
      </c>
    </row>
    <row r="84" spans="2:17" ht="15.75" customHeight="1">
      <c r="B84" s="217">
        <f t="array" aca="1" ref="B84" ca="1">IF($Q84="","",INDEX('Nhập liệu'!$B$10:$B$10000,'Chi tiết'!$Q84))</f>
        <v>44036</v>
      </c>
      <c r="C84" s="262"/>
      <c r="D84" s="218" t="str">
        <f t="array" aca="1" ref="D84" ca="1">IF($Q84="","",INDEX('Nhập liệu'!$E$10:$E$10000,'Chi tiết'!$Q84))</f>
        <v>Xi măng DD PC40</v>
      </c>
      <c r="E84" s="219" t="str">
        <f t="array" aca="1" ref="E84" ca="1">IF($Q84="","",INDEX('Nhập liệu'!$F$10:$F$10000,'Chi tiết'!$Q84))</f>
        <v>bao</v>
      </c>
      <c r="F84" s="220">
        <f t="array" aca="1" ref="F84" ca="1">IF($Q84="","",INDEX('Nhập liệu'!$G$10:$G$10000,'Chi tiết'!$Q84))</f>
        <v>50</v>
      </c>
      <c r="G84" s="219">
        <f t="array" aca="1" ref="G84" ca="1">IF($Q84="","",INDEX('Nhập liệu'!$H$10:$H$10000,'Chi tiết'!$Q84))</f>
        <v>86000</v>
      </c>
      <c r="H84" s="219">
        <f t="array" aca="1" ref="H84" ca="1">IF($Q84="","",INDEX('Nhập liệu'!$I$10:$I$10000,'Chi tiết'!$Q84))</f>
        <v>0</v>
      </c>
      <c r="I84" s="219">
        <f t="array" aca="1" ref="I84" ca="1">IF($Q84="","",INDEX('Nhập liệu'!$J$10:$J$10000,'Chi tiết'!$Q84))</f>
        <v>0</v>
      </c>
      <c r="J84" s="219">
        <f t="array" aca="1" ref="J84" ca="1">IF($Q84="","",INDEX('Nhập liệu'!$K$10:$K$10000,'Chi tiết'!$Q84))</f>
        <v>0</v>
      </c>
      <c r="K84" s="219">
        <f t="array" aca="1" ref="K84" ca="1">IF($Q84="","",INDEX('Nhập liệu'!$L$10:$L$10000,'Chi tiết'!$Q84))</f>
        <v>4300000</v>
      </c>
      <c r="L84" s="219">
        <f t="array" aca="1" ref="L84" ca="1">IF($Q84="","",INDEX('Nhập liệu'!$M$10:$M$10000,'Chi tiết'!$Q84))</f>
        <v>0</v>
      </c>
      <c r="M84" s="219">
        <f t="array" aca="1" ref="M84" ca="1">IF($Q84="","",INDEX('Nhập liệu'!$N$10:$N$10000,'Chi tiết'!$Q84))</f>
        <v>0</v>
      </c>
      <c r="N84" s="219">
        <f t="array" aca="1" ref="N84" ca="1">IF($Q84="","",INDEX('Nhập liệu'!$O$10:$O$10000,'Chi tiết'!$Q84))</f>
        <v>0</v>
      </c>
      <c r="O84" s="219">
        <f t="array" aca="1" ref="O84" ca="1">IF($Q84="","",INDEX('Nhập liệu'!$P$10:$P$10000,'Chi tiết'!$Q84))</f>
        <v>0</v>
      </c>
      <c r="P84" s="257"/>
      <c r="Q84" s="222">
        <f ca="1">IF(TYPE(MATCH($D$6,OFFSET('Nhập liệu'!$C$10,Q83,0):'Nhập liệu'!$C$10000,0)+Q83)=16,"",MATCH($D$6,OFFSET('Nhập liệu'!$C$10,Q83,0):'Nhập liệu'!$C$10000,0)+Q83)</f>
        <v>59</v>
      </c>
    </row>
    <row r="85" spans="2:17" ht="15.75" customHeight="1">
      <c r="B85" s="217">
        <f t="array" aca="1" ref="B85" ca="1">IF($Q85="","",INDEX('Nhập liệu'!$B$10:$B$10000,'Chi tiết'!$Q85))</f>
        <v>44036</v>
      </c>
      <c r="C85" s="262"/>
      <c r="D85" s="218" t="str">
        <f t="array" aca="1" ref="D85" ca="1">IF($Q85="","",INDEX('Nhập liệu'!$E$10:$E$10000,'Chi tiết'!$Q85))</f>
        <v>Cát xây</v>
      </c>
      <c r="E85" s="219" t="str">
        <f t="array" aca="1" ref="E85" ca="1">IF($Q85="","",INDEX('Nhập liệu'!$F$10:$F$10000,'Chi tiết'!$Q85))</f>
        <v>M3</v>
      </c>
      <c r="F85" s="220">
        <f t="array" aca="1" ref="F85" ca="1">IF($Q85="","",INDEX('Nhập liệu'!$G$10:$G$10000,'Chi tiết'!$Q85))</f>
        <v>2.2837000000000001</v>
      </c>
      <c r="G85" s="219">
        <f t="array" aca="1" ref="G85" ca="1">IF($Q85="","",INDEX('Nhập liệu'!$H$10:$H$10000,'Chi tiết'!$Q85))</f>
        <v>140000</v>
      </c>
      <c r="H85" s="219">
        <f t="array" aca="1" ref="H85" ca="1">IF($Q85="","",INDEX('Nhập liệu'!$I$10:$I$10000,'Chi tiết'!$Q85))</f>
        <v>0</v>
      </c>
      <c r="I85" s="219">
        <f t="array" aca="1" ref="I85" ca="1">IF($Q85="","",INDEX('Nhập liệu'!$J$10:$J$10000,'Chi tiết'!$Q85))</f>
        <v>0</v>
      </c>
      <c r="J85" s="219">
        <f t="array" aca="1" ref="J85" ca="1">IF($Q85="","",INDEX('Nhập liệu'!$K$10:$K$10000,'Chi tiết'!$Q85))</f>
        <v>0</v>
      </c>
      <c r="K85" s="219">
        <f t="array" aca="1" ref="K85" ca="1">IF($Q85="","",INDEX('Nhập liệu'!$L$10:$L$10000,'Chi tiết'!$Q85))</f>
        <v>319718</v>
      </c>
      <c r="L85" s="219">
        <f t="array" aca="1" ref="L85" ca="1">IF($Q85="","",INDEX('Nhập liệu'!$M$10:$M$10000,'Chi tiết'!$Q85))</f>
        <v>0</v>
      </c>
      <c r="M85" s="219">
        <f t="array" aca="1" ref="M85" ca="1">IF($Q85="","",INDEX('Nhập liệu'!$N$10:$N$10000,'Chi tiết'!$Q85))</f>
        <v>0</v>
      </c>
      <c r="N85" s="219">
        <f t="array" aca="1" ref="N85" ca="1">IF($Q85="","",INDEX('Nhập liệu'!$O$10:$O$10000,'Chi tiết'!$Q85))</f>
        <v>0</v>
      </c>
      <c r="O85" s="219">
        <f t="array" aca="1" ref="O85" ca="1">IF($Q85="","",INDEX('Nhập liệu'!$P$10:$P$10000,'Chi tiết'!$Q85))</f>
        <v>0</v>
      </c>
      <c r="P85" s="257"/>
      <c r="Q85" s="222">
        <f ca="1">IF(TYPE(MATCH($D$6,OFFSET('Nhập liệu'!$C$10,Q84,0):'Nhập liệu'!$C$10000,0)+Q84)=16,"",MATCH($D$6,OFFSET('Nhập liệu'!$C$10,Q84,0):'Nhập liệu'!$C$10000,0)+Q84)</f>
        <v>60</v>
      </c>
    </row>
    <row r="86" spans="2:17" ht="15.75" customHeight="1">
      <c r="B86" s="217">
        <f t="array" aca="1" ref="B86" ca="1">IF($Q86="","",INDEX('Nhập liệu'!$B$10:$B$10000,'Chi tiết'!$Q86))</f>
        <v>44036</v>
      </c>
      <c r="C86" s="262"/>
      <c r="D86" s="218" t="str">
        <f t="array" aca="1" ref="D86" ca="1">IF($Q86="","",INDEX('Nhập liệu'!$E$10:$E$10000,'Chi tiết'!$Q86))</f>
        <v>Đá 1x2 trắng</v>
      </c>
      <c r="E86" s="219" t="str">
        <f t="array" aca="1" ref="E86" ca="1">IF($Q86="","",INDEX('Nhập liệu'!$F$10:$F$10000,'Chi tiết'!$Q86))</f>
        <v>M3</v>
      </c>
      <c r="F86" s="220">
        <f t="array" aca="1" ref="F86" ca="1">IF($Q86="","",INDEX('Nhập liệu'!$G$10:$G$10000,'Chi tiết'!$Q86))</f>
        <v>2.2837000000000001</v>
      </c>
      <c r="G86" s="219">
        <f t="array" aca="1" ref="G86" ca="1">IF($Q86="","",INDEX('Nhập liệu'!$H$10:$H$10000,'Chi tiết'!$Q86))</f>
        <v>385000</v>
      </c>
      <c r="H86" s="219">
        <f t="array" aca="1" ref="H86" ca="1">IF($Q86="","",INDEX('Nhập liệu'!$I$10:$I$10000,'Chi tiết'!$Q86))</f>
        <v>0</v>
      </c>
      <c r="I86" s="219">
        <f t="array" aca="1" ref="I86" ca="1">IF($Q86="","",INDEX('Nhập liệu'!$J$10:$J$10000,'Chi tiết'!$Q86))</f>
        <v>0</v>
      </c>
      <c r="J86" s="219">
        <f t="array" aca="1" ref="J86" ca="1">IF($Q86="","",INDEX('Nhập liệu'!$K$10:$K$10000,'Chi tiết'!$Q86))</f>
        <v>0</v>
      </c>
      <c r="K86" s="219">
        <f t="array" aca="1" ref="K86" ca="1">IF($Q86="","",INDEX('Nhập liệu'!$L$10:$L$10000,'Chi tiết'!$Q86))</f>
        <v>879224.5</v>
      </c>
      <c r="L86" s="219">
        <f t="array" aca="1" ref="L86" ca="1">IF($Q86="","",INDEX('Nhập liệu'!$M$10:$M$10000,'Chi tiết'!$Q86))</f>
        <v>0</v>
      </c>
      <c r="M86" s="219">
        <f t="array" aca="1" ref="M86" ca="1">IF($Q86="","",INDEX('Nhập liệu'!$N$10:$N$10000,'Chi tiết'!$Q86))</f>
        <v>0</v>
      </c>
      <c r="N86" s="219">
        <f t="array" aca="1" ref="N86" ca="1">IF($Q86="","",INDEX('Nhập liệu'!$O$10:$O$10000,'Chi tiết'!$Q86))</f>
        <v>0</v>
      </c>
      <c r="O86" s="219">
        <f t="array" aca="1" ref="O86" ca="1">IF($Q86="","",INDEX('Nhập liệu'!$P$10:$P$10000,'Chi tiết'!$Q86))</f>
        <v>0</v>
      </c>
      <c r="P86" s="257"/>
      <c r="Q86" s="222">
        <f ca="1">IF(TYPE(MATCH($D$6,OFFSET('Nhập liệu'!$C$10,Q85,0):'Nhập liệu'!$C$10000,0)+Q85)=16,"",MATCH($D$6,OFFSET('Nhập liệu'!$C$10,Q85,0):'Nhập liệu'!$C$10000,0)+Q85)</f>
        <v>61</v>
      </c>
    </row>
    <row r="87" spans="2:17" ht="15.75" customHeight="1">
      <c r="B87" s="217">
        <f t="array" aca="1" ref="B87" ca="1">IF($Q87="","",INDEX('Nhập liệu'!$B$10:$B$10000,'Chi tiết'!$Q87))</f>
        <v>44037</v>
      </c>
      <c r="C87" s="262"/>
      <c r="D87" s="218" t="str">
        <f t="array" aca="1" ref="D87" ca="1">IF($Q87="","",INDEX('Nhập liệu'!$E$10:$E$10000,'Chi tiết'!$Q87))</f>
        <v>Chi tiền ăn mì + nước uống với giám sát</v>
      </c>
      <c r="E87" s="219">
        <f t="array" aca="1" ref="E87" ca="1">IF($Q87="","",INDEX('Nhập liệu'!$F$10:$F$10000,'Chi tiết'!$Q87))</f>
        <v>0</v>
      </c>
      <c r="F87" s="220">
        <f t="array" aca="1" ref="F87" ca="1">IF($Q87="","",INDEX('Nhập liệu'!$G$10:$G$10000,'Chi tiết'!$Q87))</f>
        <v>0</v>
      </c>
      <c r="G87" s="219">
        <f t="array" aca="1" ref="G87" ca="1">IF($Q87="","",INDEX('Nhập liệu'!$H$10:$H$10000,'Chi tiết'!$Q87))</f>
        <v>0</v>
      </c>
      <c r="H87" s="219">
        <f t="array" aca="1" ref="H87" ca="1">IF($Q87="","",INDEX('Nhập liệu'!$I$10:$I$10000,'Chi tiết'!$Q87))</f>
        <v>0</v>
      </c>
      <c r="I87" s="219">
        <f t="array" aca="1" ref="I87" ca="1">IF($Q87="","",INDEX('Nhập liệu'!$J$10:$J$10000,'Chi tiết'!$Q87))</f>
        <v>0</v>
      </c>
      <c r="J87" s="219">
        <f t="array" aca="1" ref="J87" ca="1">IF($Q87="","",INDEX('Nhập liệu'!$K$10:$K$10000,'Chi tiết'!$Q87))</f>
        <v>70000</v>
      </c>
      <c r="K87" s="219">
        <f t="array" aca="1" ref="K87" ca="1">IF($Q87="","",INDEX('Nhập liệu'!$L$10:$L$10000,'Chi tiết'!$Q87))</f>
        <v>0</v>
      </c>
      <c r="L87" s="219">
        <f t="array" aca="1" ref="L87" ca="1">IF($Q87="","",INDEX('Nhập liệu'!$M$10:$M$10000,'Chi tiết'!$Q87))</f>
        <v>0</v>
      </c>
      <c r="M87" s="219">
        <f t="array" aca="1" ref="M87" ca="1">IF($Q87="","",INDEX('Nhập liệu'!$N$10:$N$10000,'Chi tiết'!$Q87))</f>
        <v>0</v>
      </c>
      <c r="N87" s="219">
        <f t="array" aca="1" ref="N87" ca="1">IF($Q87="","",INDEX('Nhập liệu'!$O$10:$O$10000,'Chi tiết'!$Q87))</f>
        <v>70000</v>
      </c>
      <c r="O87" s="219">
        <f t="array" aca="1" ref="O87" ca="1">IF($Q87="","",INDEX('Nhập liệu'!$P$10:$P$10000,'Chi tiết'!$Q87))</f>
        <v>0</v>
      </c>
      <c r="P87" s="257"/>
      <c r="Q87" s="222">
        <f ca="1">IF(TYPE(MATCH($D$6,OFFSET('Nhập liệu'!$C$10,Q86,0):'Nhập liệu'!$C$10000,0)+Q86)=16,"",MATCH($D$6,OFFSET('Nhập liệu'!$C$10,Q86,0):'Nhập liệu'!$C$10000,0)+Q86)</f>
        <v>62</v>
      </c>
    </row>
    <row r="88" spans="2:17" ht="15.75" customHeight="1">
      <c r="B88" s="217">
        <f t="array" aca="1" ref="B88" ca="1">IF($Q88="","",INDEX('Nhập liệu'!$B$10:$B$10000,'Chi tiết'!$Q88))</f>
        <v>44038</v>
      </c>
      <c r="C88" s="262"/>
      <c r="D88" s="218" t="str">
        <f t="array" aca="1" ref="D88" ca="1">IF($Q88="","",INDEX('Nhập liệu'!$E$10:$E$10000,'Chi tiết'!$Q88))</f>
        <v>Đá 4x6 đen</v>
      </c>
      <c r="E88" s="219" t="str">
        <f t="array" aca="1" ref="E88" ca="1">IF($Q88="","",INDEX('Nhập liệu'!$F$10:$F$10000,'Chi tiết'!$Q88))</f>
        <v>M3</v>
      </c>
      <c r="F88" s="220">
        <f t="array" aca="1" ref="F88" ca="1">IF($Q88="","",INDEX('Nhập liệu'!$G$10:$G$10000,'Chi tiết'!$Q88))</f>
        <v>2.2837000000000001</v>
      </c>
      <c r="G88" s="219">
        <f t="array" aca="1" ref="G88" ca="1">IF($Q88="","",INDEX('Nhập liệu'!$H$10:$H$10000,'Chi tiết'!$Q88))</f>
        <v>310000</v>
      </c>
      <c r="H88" s="219">
        <f t="array" aca="1" ref="H88" ca="1">IF($Q88="","",INDEX('Nhập liệu'!$I$10:$I$10000,'Chi tiết'!$Q88))</f>
        <v>0</v>
      </c>
      <c r="I88" s="219">
        <f t="array" aca="1" ref="I88" ca="1">IF($Q88="","",INDEX('Nhập liệu'!$J$10:$J$10000,'Chi tiết'!$Q88))</f>
        <v>0</v>
      </c>
      <c r="J88" s="219">
        <f t="array" aca="1" ref="J88" ca="1">IF($Q88="","",INDEX('Nhập liệu'!$K$10:$K$10000,'Chi tiết'!$Q88))</f>
        <v>0</v>
      </c>
      <c r="K88" s="219">
        <f t="array" aca="1" ref="K88" ca="1">IF($Q88="","",INDEX('Nhập liệu'!$L$10:$L$10000,'Chi tiết'!$Q88))</f>
        <v>707947</v>
      </c>
      <c r="L88" s="219">
        <f t="array" aca="1" ref="L88" ca="1">IF($Q88="","",INDEX('Nhập liệu'!$M$10:$M$10000,'Chi tiết'!$Q88))</f>
        <v>0</v>
      </c>
      <c r="M88" s="219">
        <f t="array" aca="1" ref="M88" ca="1">IF($Q88="","",INDEX('Nhập liệu'!$N$10:$N$10000,'Chi tiết'!$Q88))</f>
        <v>0</v>
      </c>
      <c r="N88" s="219">
        <f t="array" aca="1" ref="N88" ca="1">IF($Q88="","",INDEX('Nhập liệu'!$O$10:$O$10000,'Chi tiết'!$Q88))</f>
        <v>0</v>
      </c>
      <c r="O88" s="219">
        <f t="array" aca="1" ref="O88" ca="1">IF($Q88="","",INDEX('Nhập liệu'!$P$10:$P$10000,'Chi tiết'!$Q88))</f>
        <v>0</v>
      </c>
      <c r="P88" s="257"/>
      <c r="Q88" s="222">
        <f ca="1">IF(TYPE(MATCH($D$6,OFFSET('Nhập liệu'!$C$10,Q87,0):'Nhập liệu'!$C$10000,0)+Q87)=16,"",MATCH($D$6,OFFSET('Nhập liệu'!$C$10,Q87,0):'Nhập liệu'!$C$10000,0)+Q87)</f>
        <v>63</v>
      </c>
    </row>
    <row r="89" spans="2:17" ht="15.75" customHeight="1">
      <c r="B89" s="217">
        <f t="array" aca="1" ref="B89" ca="1">IF($Q89="","",INDEX('Nhập liệu'!$B$10:$B$10000,'Chi tiết'!$Q89))</f>
        <v>44039</v>
      </c>
      <c r="C89" s="262"/>
      <c r="D89" s="218" t="str">
        <f t="array" aca="1" ref="D89" ca="1">IF($Q89="","",INDEX('Nhập liệu'!$E$10:$E$10000,'Chi tiết'!$Q89))</f>
        <v>Cát xây</v>
      </c>
      <c r="E89" s="219" t="str">
        <f t="array" aca="1" ref="E89" ca="1">IF($Q89="","",INDEX('Nhập liệu'!$F$10:$F$10000,'Chi tiết'!$Q89))</f>
        <v>M3</v>
      </c>
      <c r="F89" s="220">
        <f t="array" aca="1" ref="F89" ca="1">IF($Q89="","",INDEX('Nhập liệu'!$G$10:$G$10000,'Chi tiết'!$Q89))</f>
        <v>2.2837000000000001</v>
      </c>
      <c r="G89" s="219">
        <f t="array" aca="1" ref="G89" ca="1">IF($Q89="","",INDEX('Nhập liệu'!$H$10:$H$10000,'Chi tiết'!$Q89))</f>
        <v>140000</v>
      </c>
      <c r="H89" s="219">
        <f t="array" aca="1" ref="H89" ca="1">IF($Q89="","",INDEX('Nhập liệu'!$I$10:$I$10000,'Chi tiết'!$Q89))</f>
        <v>0</v>
      </c>
      <c r="I89" s="219">
        <f t="array" aca="1" ref="I89" ca="1">IF($Q89="","",INDEX('Nhập liệu'!$J$10:$J$10000,'Chi tiết'!$Q89))</f>
        <v>0</v>
      </c>
      <c r="J89" s="219">
        <f t="array" aca="1" ref="J89" ca="1">IF($Q89="","",INDEX('Nhập liệu'!$K$10:$K$10000,'Chi tiết'!$Q89))</f>
        <v>0</v>
      </c>
      <c r="K89" s="219">
        <f t="array" aca="1" ref="K89" ca="1">IF($Q89="","",INDEX('Nhập liệu'!$L$10:$L$10000,'Chi tiết'!$Q89))</f>
        <v>319718</v>
      </c>
      <c r="L89" s="219">
        <f t="array" aca="1" ref="L89" ca="1">IF($Q89="","",INDEX('Nhập liệu'!$M$10:$M$10000,'Chi tiết'!$Q89))</f>
        <v>0</v>
      </c>
      <c r="M89" s="219">
        <f t="array" aca="1" ref="M89" ca="1">IF($Q89="","",INDEX('Nhập liệu'!$N$10:$N$10000,'Chi tiết'!$Q89))</f>
        <v>0</v>
      </c>
      <c r="N89" s="219">
        <f t="array" aca="1" ref="N89" ca="1">IF($Q89="","",INDEX('Nhập liệu'!$O$10:$O$10000,'Chi tiết'!$Q89))</f>
        <v>0</v>
      </c>
      <c r="O89" s="219">
        <f t="array" aca="1" ref="O89" ca="1">IF($Q89="","",INDEX('Nhập liệu'!$P$10:$P$10000,'Chi tiết'!$Q89))</f>
        <v>0</v>
      </c>
      <c r="P89" s="257"/>
      <c r="Q89" s="222">
        <f ca="1">IF(TYPE(MATCH($D$6,OFFSET('Nhập liệu'!$C$10,Q88,0):'Nhập liệu'!$C$10000,0)+Q88)=16,"",MATCH($D$6,OFFSET('Nhập liệu'!$C$10,Q88,0):'Nhập liệu'!$C$10000,0)+Q88)</f>
        <v>64</v>
      </c>
    </row>
    <row r="90" spans="2:17" ht="15.75" customHeight="1">
      <c r="B90" s="217">
        <f t="array" aca="1" ref="B90" ca="1">IF($Q90="","",INDEX('Nhập liệu'!$B$10:$B$10000,'Chi tiết'!$Q90))</f>
        <v>44039</v>
      </c>
      <c r="C90" s="262"/>
      <c r="D90" s="218" t="str">
        <f t="array" aca="1" ref="D90" ca="1">IF($Q90="","",INDEX('Nhập liệu'!$E$10:$E$10000,'Chi tiết'!$Q90))</f>
        <v>Đá 1x2 trắng</v>
      </c>
      <c r="E90" s="219" t="str">
        <f t="array" aca="1" ref="E90" ca="1">IF($Q90="","",INDEX('Nhập liệu'!$F$10:$F$10000,'Chi tiết'!$Q90))</f>
        <v>M3</v>
      </c>
      <c r="F90" s="220">
        <f t="array" aca="1" ref="F90" ca="1">IF($Q90="","",INDEX('Nhập liệu'!$G$10:$G$10000,'Chi tiết'!$Q90))</f>
        <v>2.2837000000000001</v>
      </c>
      <c r="G90" s="219">
        <f t="array" aca="1" ref="G90" ca="1">IF($Q90="","",INDEX('Nhập liệu'!$H$10:$H$10000,'Chi tiết'!$Q90))</f>
        <v>385000</v>
      </c>
      <c r="H90" s="219">
        <f t="array" aca="1" ref="H90" ca="1">IF($Q90="","",INDEX('Nhập liệu'!$I$10:$I$10000,'Chi tiết'!$Q90))</f>
        <v>0</v>
      </c>
      <c r="I90" s="219">
        <f t="array" aca="1" ref="I90" ca="1">IF($Q90="","",INDEX('Nhập liệu'!$J$10:$J$10000,'Chi tiết'!$Q90))</f>
        <v>0</v>
      </c>
      <c r="J90" s="219">
        <f t="array" aca="1" ref="J90" ca="1">IF($Q90="","",INDEX('Nhập liệu'!$K$10:$K$10000,'Chi tiết'!$Q90))</f>
        <v>0</v>
      </c>
      <c r="K90" s="219">
        <f t="array" aca="1" ref="K90" ca="1">IF($Q90="","",INDEX('Nhập liệu'!$L$10:$L$10000,'Chi tiết'!$Q90))</f>
        <v>879224.5</v>
      </c>
      <c r="L90" s="219">
        <f t="array" aca="1" ref="L90" ca="1">IF($Q90="","",INDEX('Nhập liệu'!$M$10:$M$10000,'Chi tiết'!$Q90))</f>
        <v>0</v>
      </c>
      <c r="M90" s="219">
        <f t="array" aca="1" ref="M90" ca="1">IF($Q90="","",INDEX('Nhập liệu'!$N$10:$N$10000,'Chi tiết'!$Q90))</f>
        <v>0</v>
      </c>
      <c r="N90" s="219">
        <f t="array" aca="1" ref="N90" ca="1">IF($Q90="","",INDEX('Nhập liệu'!$O$10:$O$10000,'Chi tiết'!$Q90))</f>
        <v>0</v>
      </c>
      <c r="O90" s="219">
        <f t="array" aca="1" ref="O90" ca="1">IF($Q90="","",INDEX('Nhập liệu'!$P$10:$P$10000,'Chi tiết'!$Q90))</f>
        <v>0</v>
      </c>
      <c r="P90" s="257"/>
      <c r="Q90" s="222">
        <f ca="1">IF(TYPE(MATCH($D$6,OFFSET('Nhập liệu'!$C$10,Q89,0):'Nhập liệu'!$C$10000,0)+Q89)=16,"",MATCH($D$6,OFFSET('Nhập liệu'!$C$10,Q89,0):'Nhập liệu'!$C$10000,0)+Q89)</f>
        <v>65</v>
      </c>
    </row>
    <row r="91" spans="2:17" ht="15.75" customHeight="1">
      <c r="B91" s="217">
        <f t="array" aca="1" ref="B91" ca="1">IF($Q91="","",INDEX('Nhập liệu'!$B$10:$B$10000,'Chi tiết'!$Q91))</f>
        <v>44041</v>
      </c>
      <c r="C91" s="262"/>
      <c r="D91" s="218" t="str">
        <f t="array" aca="1" ref="D91" ca="1">IF($Q91="","",INDEX('Nhập liệu'!$E$10:$E$10000,'Chi tiết'!$Q91))</f>
        <v>Cát xây</v>
      </c>
      <c r="E91" s="219" t="str">
        <f t="array" aca="1" ref="E91" ca="1">IF($Q91="","",INDEX('Nhập liệu'!$F$10:$F$10000,'Chi tiết'!$Q91))</f>
        <v>M3</v>
      </c>
      <c r="F91" s="220">
        <f t="array" aca="1" ref="F91" ca="1">IF($Q91="","",INDEX('Nhập liệu'!$G$10:$G$10000,'Chi tiết'!$Q91))</f>
        <v>2.2837000000000001</v>
      </c>
      <c r="G91" s="219">
        <f t="array" aca="1" ref="G91" ca="1">IF($Q91="","",INDEX('Nhập liệu'!$H$10:$H$10000,'Chi tiết'!$Q91))</f>
        <v>140000</v>
      </c>
      <c r="H91" s="219">
        <f t="array" aca="1" ref="H91" ca="1">IF($Q91="","",INDEX('Nhập liệu'!$I$10:$I$10000,'Chi tiết'!$Q91))</f>
        <v>0</v>
      </c>
      <c r="I91" s="219">
        <f t="array" aca="1" ref="I91" ca="1">IF($Q91="","",INDEX('Nhập liệu'!$J$10:$J$10000,'Chi tiết'!$Q91))</f>
        <v>0</v>
      </c>
      <c r="J91" s="219">
        <f t="array" aca="1" ref="J91" ca="1">IF($Q91="","",INDEX('Nhập liệu'!$K$10:$K$10000,'Chi tiết'!$Q91))</f>
        <v>0</v>
      </c>
      <c r="K91" s="219">
        <f t="array" aca="1" ref="K91" ca="1">IF($Q91="","",INDEX('Nhập liệu'!$L$10:$L$10000,'Chi tiết'!$Q91))</f>
        <v>319718</v>
      </c>
      <c r="L91" s="219">
        <f t="array" aca="1" ref="L91" ca="1">IF($Q91="","",INDEX('Nhập liệu'!$M$10:$M$10000,'Chi tiết'!$Q91))</f>
        <v>0</v>
      </c>
      <c r="M91" s="219">
        <f t="array" aca="1" ref="M91" ca="1">IF($Q91="","",INDEX('Nhập liệu'!$N$10:$N$10000,'Chi tiết'!$Q91))</f>
        <v>0</v>
      </c>
      <c r="N91" s="219">
        <f t="array" aca="1" ref="N91" ca="1">IF($Q91="","",INDEX('Nhập liệu'!$O$10:$O$10000,'Chi tiết'!$Q91))</f>
        <v>0</v>
      </c>
      <c r="O91" s="219">
        <f t="array" aca="1" ref="O91" ca="1">IF($Q91="","",INDEX('Nhập liệu'!$P$10:$P$10000,'Chi tiết'!$Q91))</f>
        <v>0</v>
      </c>
      <c r="P91" s="257"/>
      <c r="Q91" s="222">
        <f ca="1">IF(TYPE(MATCH($D$6,OFFSET('Nhập liệu'!$C$10,Q90,0):'Nhập liệu'!$C$10000,0)+Q90)=16,"",MATCH($D$6,OFFSET('Nhập liệu'!$C$10,Q90,0):'Nhập liệu'!$C$10000,0)+Q90)</f>
        <v>66</v>
      </c>
    </row>
    <row r="92" spans="2:17" ht="15.75" customHeight="1">
      <c r="B92" s="217">
        <f t="array" aca="1" ref="B92" ca="1">IF($Q92="","",INDEX('Nhập liệu'!$B$10:$B$10000,'Chi tiết'!$Q92))</f>
        <v>44041</v>
      </c>
      <c r="C92" s="262"/>
      <c r="D92" s="218" t="str">
        <f t="array" aca="1" ref="D92" ca="1">IF($Q92="","",INDEX('Nhập liệu'!$E$10:$E$10000,'Chi tiết'!$Q92))</f>
        <v>Đá 1x2 trắng</v>
      </c>
      <c r="E92" s="219" t="str">
        <f t="array" aca="1" ref="E92" ca="1">IF($Q92="","",INDEX('Nhập liệu'!$F$10:$F$10000,'Chi tiết'!$Q92))</f>
        <v>M3</v>
      </c>
      <c r="F92" s="220">
        <f t="array" aca="1" ref="F92" ca="1">IF($Q92="","",INDEX('Nhập liệu'!$G$10:$G$10000,'Chi tiết'!$Q92))</f>
        <v>2.2837000000000001</v>
      </c>
      <c r="G92" s="219">
        <f t="array" aca="1" ref="G92" ca="1">IF($Q92="","",INDEX('Nhập liệu'!$H$10:$H$10000,'Chi tiết'!$Q92))</f>
        <v>385000</v>
      </c>
      <c r="H92" s="219">
        <f t="array" aca="1" ref="H92" ca="1">IF($Q92="","",INDEX('Nhập liệu'!$I$10:$I$10000,'Chi tiết'!$Q92))</f>
        <v>0</v>
      </c>
      <c r="I92" s="219">
        <f t="array" aca="1" ref="I92" ca="1">IF($Q92="","",INDEX('Nhập liệu'!$J$10:$J$10000,'Chi tiết'!$Q92))</f>
        <v>0</v>
      </c>
      <c r="J92" s="219">
        <f t="array" aca="1" ref="J92" ca="1">IF($Q92="","",INDEX('Nhập liệu'!$K$10:$K$10000,'Chi tiết'!$Q92))</f>
        <v>0</v>
      </c>
      <c r="K92" s="219">
        <f t="array" aca="1" ref="K92" ca="1">IF($Q92="","",INDEX('Nhập liệu'!$L$10:$L$10000,'Chi tiết'!$Q92))</f>
        <v>879224.5</v>
      </c>
      <c r="L92" s="219">
        <f t="array" aca="1" ref="L92" ca="1">IF($Q92="","",INDEX('Nhập liệu'!$M$10:$M$10000,'Chi tiết'!$Q92))</f>
        <v>0</v>
      </c>
      <c r="M92" s="219">
        <f t="array" aca="1" ref="M92" ca="1">IF($Q92="","",INDEX('Nhập liệu'!$N$10:$N$10000,'Chi tiết'!$Q92))</f>
        <v>0</v>
      </c>
      <c r="N92" s="219">
        <f t="array" aca="1" ref="N92" ca="1">IF($Q92="","",INDEX('Nhập liệu'!$O$10:$O$10000,'Chi tiết'!$Q92))</f>
        <v>0</v>
      </c>
      <c r="O92" s="219">
        <f t="array" aca="1" ref="O92" ca="1">IF($Q92="","",INDEX('Nhập liệu'!$P$10:$P$10000,'Chi tiết'!$Q92))</f>
        <v>0</v>
      </c>
      <c r="P92" s="257"/>
      <c r="Q92" s="222">
        <f ca="1">IF(TYPE(MATCH($D$6,OFFSET('Nhập liệu'!$C$10,Q91,0):'Nhập liệu'!$C$10000,0)+Q91)=16,"",MATCH($D$6,OFFSET('Nhập liệu'!$C$10,Q91,0):'Nhập liệu'!$C$10000,0)+Q91)</f>
        <v>67</v>
      </c>
    </row>
    <row r="93" spans="2:17" ht="15.75" customHeight="1">
      <c r="B93" s="217">
        <f t="array" aca="1" ref="B93" ca="1">IF($Q93="","",INDEX('Nhập liệu'!$B$10:$B$10000,'Chi tiết'!$Q93))</f>
        <v>44041</v>
      </c>
      <c r="C93" s="262"/>
      <c r="D93" s="218" t="str">
        <f t="array" aca="1" ref="D93" ca="1">IF($Q93="","",INDEX('Nhập liệu'!$E$10:$E$10000,'Chi tiết'!$Q93))</f>
        <v>Đá 4x6 trắng</v>
      </c>
      <c r="E93" s="219" t="str">
        <f t="array" aca="1" ref="E93" ca="1">IF($Q93="","",INDEX('Nhập liệu'!$F$10:$F$10000,'Chi tiết'!$Q93))</f>
        <v>M3</v>
      </c>
      <c r="F93" s="220">
        <f t="array" aca="1" ref="F93" ca="1">IF($Q93="","",INDEX('Nhập liệu'!$G$10:$G$10000,'Chi tiết'!$Q93))</f>
        <v>2.2837000000000001</v>
      </c>
      <c r="G93" s="219">
        <f t="array" aca="1" ref="G93" ca="1">IF($Q93="","",INDEX('Nhập liệu'!$H$10:$H$10000,'Chi tiết'!$Q93))</f>
        <v>345000</v>
      </c>
      <c r="H93" s="219">
        <f t="array" aca="1" ref="H93" ca="1">IF($Q93="","",INDEX('Nhập liệu'!$I$10:$I$10000,'Chi tiết'!$Q93))</f>
        <v>0</v>
      </c>
      <c r="I93" s="219">
        <f t="array" aca="1" ref="I93" ca="1">IF($Q93="","",INDEX('Nhập liệu'!$J$10:$J$10000,'Chi tiết'!$Q93))</f>
        <v>0</v>
      </c>
      <c r="J93" s="219">
        <f t="array" aca="1" ref="J93" ca="1">IF($Q93="","",INDEX('Nhập liệu'!$K$10:$K$10000,'Chi tiết'!$Q93))</f>
        <v>0</v>
      </c>
      <c r="K93" s="219">
        <f t="array" aca="1" ref="K93" ca="1">IF($Q93="","",INDEX('Nhập liệu'!$L$10:$L$10000,'Chi tiết'!$Q93))</f>
        <v>787876.5</v>
      </c>
      <c r="L93" s="219">
        <f t="array" aca="1" ref="L93" ca="1">IF($Q93="","",INDEX('Nhập liệu'!$M$10:$M$10000,'Chi tiết'!$Q93))</f>
        <v>0</v>
      </c>
      <c r="M93" s="219">
        <f t="array" aca="1" ref="M93" ca="1">IF($Q93="","",INDEX('Nhập liệu'!$N$10:$N$10000,'Chi tiết'!$Q93))</f>
        <v>0</v>
      </c>
      <c r="N93" s="219">
        <f t="array" aca="1" ref="N93" ca="1">IF($Q93="","",INDEX('Nhập liệu'!$O$10:$O$10000,'Chi tiết'!$Q93))</f>
        <v>0</v>
      </c>
      <c r="O93" s="219">
        <f t="array" aca="1" ref="O93" ca="1">IF($Q93="","",INDEX('Nhập liệu'!$P$10:$P$10000,'Chi tiết'!$Q93))</f>
        <v>0</v>
      </c>
      <c r="P93" s="257"/>
      <c r="Q93" s="222">
        <f ca="1">IF(TYPE(MATCH($D$6,OFFSET('Nhập liệu'!$C$10,Q92,0):'Nhập liệu'!$C$10000,0)+Q92)=16,"",MATCH($D$6,OFFSET('Nhập liệu'!$C$10,Q92,0):'Nhập liệu'!$C$10000,0)+Q92)</f>
        <v>68</v>
      </c>
    </row>
    <row r="94" spans="2:17" ht="15.75" customHeight="1">
      <c r="B94" s="217">
        <f t="array" aca="1" ref="B94" ca="1">IF($Q94="","",INDEX('Nhập liệu'!$B$10:$B$10000,'Chi tiết'!$Q94))</f>
        <v>44043</v>
      </c>
      <c r="C94" s="262"/>
      <c r="D94" s="218" t="str">
        <f t="array" aca="1" ref="D94" ca="1">IF($Q94="","",INDEX('Nhập liệu'!$E$10:$E$10000,'Chi tiết'!$Q94))</f>
        <v>Đá 1x2 trắng</v>
      </c>
      <c r="E94" s="219" t="str">
        <f t="array" aca="1" ref="E94" ca="1">IF($Q94="","",INDEX('Nhập liệu'!$F$10:$F$10000,'Chi tiết'!$Q94))</f>
        <v>M3</v>
      </c>
      <c r="F94" s="220">
        <f t="array" aca="1" ref="F94" ca="1">IF($Q94="","",INDEX('Nhập liệu'!$G$10:$G$10000,'Chi tiết'!$Q94))</f>
        <v>2.2837000000000001</v>
      </c>
      <c r="G94" s="219">
        <f t="array" aca="1" ref="G94" ca="1">IF($Q94="","",INDEX('Nhập liệu'!$H$10:$H$10000,'Chi tiết'!$Q94))</f>
        <v>385000</v>
      </c>
      <c r="H94" s="219">
        <f t="array" aca="1" ref="H94" ca="1">IF($Q94="","",INDEX('Nhập liệu'!$I$10:$I$10000,'Chi tiết'!$Q94))</f>
        <v>0</v>
      </c>
      <c r="I94" s="219">
        <f t="array" aca="1" ref="I94" ca="1">IF($Q94="","",INDEX('Nhập liệu'!$J$10:$J$10000,'Chi tiết'!$Q94))</f>
        <v>0</v>
      </c>
      <c r="J94" s="219">
        <f t="array" aca="1" ref="J94" ca="1">IF($Q94="","",INDEX('Nhập liệu'!$K$10:$K$10000,'Chi tiết'!$Q94))</f>
        <v>0</v>
      </c>
      <c r="K94" s="219">
        <f t="array" aca="1" ref="K94" ca="1">IF($Q94="","",INDEX('Nhập liệu'!$L$10:$L$10000,'Chi tiết'!$Q94))</f>
        <v>879224.5</v>
      </c>
      <c r="L94" s="219">
        <f t="array" aca="1" ref="L94" ca="1">IF($Q94="","",INDEX('Nhập liệu'!$M$10:$M$10000,'Chi tiết'!$Q94))</f>
        <v>0</v>
      </c>
      <c r="M94" s="219">
        <f t="array" aca="1" ref="M94" ca="1">IF($Q94="","",INDEX('Nhập liệu'!$N$10:$N$10000,'Chi tiết'!$Q94))</f>
        <v>0</v>
      </c>
      <c r="N94" s="219">
        <f t="array" aca="1" ref="N94" ca="1">IF($Q94="","",INDEX('Nhập liệu'!$O$10:$O$10000,'Chi tiết'!$Q94))</f>
        <v>0</v>
      </c>
      <c r="O94" s="219">
        <f t="array" aca="1" ref="O94" ca="1">IF($Q94="","",INDEX('Nhập liệu'!$P$10:$P$10000,'Chi tiết'!$Q94))</f>
        <v>0</v>
      </c>
      <c r="P94" s="257"/>
      <c r="Q94" s="222">
        <f ca="1">IF(TYPE(MATCH($D$6,OFFSET('Nhập liệu'!$C$10,Q93,0):'Nhập liệu'!$C$10000,0)+Q93)=16,"",MATCH($D$6,OFFSET('Nhập liệu'!$C$10,Q93,0):'Nhập liệu'!$C$10000,0)+Q93)</f>
        <v>69</v>
      </c>
    </row>
    <row r="95" spans="2:17" ht="15.75" customHeight="1">
      <c r="B95" s="217">
        <f t="array" aca="1" ref="B95" ca="1">IF($Q95="","",INDEX('Nhập liệu'!$B$10:$B$10000,'Chi tiết'!$Q95))</f>
        <v>44044</v>
      </c>
      <c r="C95" s="262"/>
      <c r="D95" s="218" t="str">
        <f t="array" aca="1" ref="D95" ca="1">IF($Q95="","",INDEX('Nhập liệu'!$E$10:$E$10000,'Chi tiết'!$Q95))</f>
        <v>Cát xây</v>
      </c>
      <c r="E95" s="219" t="str">
        <f t="array" aca="1" ref="E95" ca="1">IF($Q95="","",INDEX('Nhập liệu'!$F$10:$F$10000,'Chi tiết'!$Q95))</f>
        <v>M3</v>
      </c>
      <c r="F95" s="220">
        <f t="array" aca="1" ref="F95" ca="1">IF($Q95="","",INDEX('Nhập liệu'!$G$10:$G$10000,'Chi tiết'!$Q95))</f>
        <v>2.2837000000000001</v>
      </c>
      <c r="G95" s="219">
        <f t="array" aca="1" ref="G95" ca="1">IF($Q95="","",INDEX('Nhập liệu'!$H$10:$H$10000,'Chi tiết'!$Q95))</f>
        <v>140000</v>
      </c>
      <c r="H95" s="219">
        <f t="array" aca="1" ref="H95" ca="1">IF($Q95="","",INDEX('Nhập liệu'!$I$10:$I$10000,'Chi tiết'!$Q95))</f>
        <v>0</v>
      </c>
      <c r="I95" s="219">
        <f t="array" aca="1" ref="I95" ca="1">IF($Q95="","",INDEX('Nhập liệu'!$J$10:$J$10000,'Chi tiết'!$Q95))</f>
        <v>0</v>
      </c>
      <c r="J95" s="219">
        <f t="array" aca="1" ref="J95" ca="1">IF($Q95="","",INDEX('Nhập liệu'!$K$10:$K$10000,'Chi tiết'!$Q95))</f>
        <v>0</v>
      </c>
      <c r="K95" s="219">
        <f t="array" aca="1" ref="K95" ca="1">IF($Q95="","",INDEX('Nhập liệu'!$L$10:$L$10000,'Chi tiết'!$Q95))</f>
        <v>319718</v>
      </c>
      <c r="L95" s="219">
        <f t="array" aca="1" ref="L95" ca="1">IF($Q95="","",INDEX('Nhập liệu'!$M$10:$M$10000,'Chi tiết'!$Q95))</f>
        <v>0</v>
      </c>
      <c r="M95" s="219">
        <f t="array" aca="1" ref="M95" ca="1">IF($Q95="","",INDEX('Nhập liệu'!$N$10:$N$10000,'Chi tiết'!$Q95))</f>
        <v>0</v>
      </c>
      <c r="N95" s="219">
        <f t="array" aca="1" ref="N95" ca="1">IF($Q95="","",INDEX('Nhập liệu'!$O$10:$O$10000,'Chi tiết'!$Q95))</f>
        <v>0</v>
      </c>
      <c r="O95" s="219">
        <f t="array" aca="1" ref="O95" ca="1">IF($Q95="","",INDEX('Nhập liệu'!$P$10:$P$10000,'Chi tiết'!$Q95))</f>
        <v>0</v>
      </c>
      <c r="P95" s="257"/>
      <c r="Q95" s="222">
        <f ca="1">IF(TYPE(MATCH($D$6,OFFSET('Nhập liệu'!$C$10,Q94,0):'Nhập liệu'!$C$10000,0)+Q94)=16,"",MATCH($D$6,OFFSET('Nhập liệu'!$C$10,Q94,0):'Nhập liệu'!$C$10000,0)+Q94)</f>
        <v>70</v>
      </c>
    </row>
    <row r="96" spans="2:17" ht="15.75" customHeight="1">
      <c r="B96" s="217">
        <f t="array" aca="1" ref="B96" ca="1">IF($Q96="","",INDEX('Nhập liệu'!$B$10:$B$10000,'Chi tiết'!$Q96))</f>
        <v>44044</v>
      </c>
      <c r="C96" s="262"/>
      <c r="D96" s="218" t="str">
        <f t="array" aca="1" ref="D96" ca="1">IF($Q96="","",INDEX('Nhập liệu'!$E$10:$E$10000,'Chi tiết'!$Q96))</f>
        <v>Đá 1x2 trắng</v>
      </c>
      <c r="E96" s="219" t="str">
        <f t="array" aca="1" ref="E96" ca="1">IF($Q96="","",INDEX('Nhập liệu'!$F$10:$F$10000,'Chi tiết'!$Q96))</f>
        <v>M3</v>
      </c>
      <c r="F96" s="220">
        <f t="array" aca="1" ref="F96" ca="1">IF($Q96="","",INDEX('Nhập liệu'!$G$10:$G$10000,'Chi tiết'!$Q96))</f>
        <v>2.2837000000000001</v>
      </c>
      <c r="G96" s="219">
        <f t="array" aca="1" ref="G96" ca="1">IF($Q96="","",INDEX('Nhập liệu'!$H$10:$H$10000,'Chi tiết'!$Q96))</f>
        <v>385000</v>
      </c>
      <c r="H96" s="219">
        <f t="array" aca="1" ref="H96" ca="1">IF($Q96="","",INDEX('Nhập liệu'!$I$10:$I$10000,'Chi tiết'!$Q96))</f>
        <v>0</v>
      </c>
      <c r="I96" s="219">
        <f t="array" aca="1" ref="I96" ca="1">IF($Q96="","",INDEX('Nhập liệu'!$J$10:$J$10000,'Chi tiết'!$Q96))</f>
        <v>0</v>
      </c>
      <c r="J96" s="219">
        <f t="array" aca="1" ref="J96" ca="1">IF($Q96="","",INDEX('Nhập liệu'!$K$10:$K$10000,'Chi tiết'!$Q96))</f>
        <v>0</v>
      </c>
      <c r="K96" s="219">
        <f t="array" aca="1" ref="K96" ca="1">IF($Q96="","",INDEX('Nhập liệu'!$L$10:$L$10000,'Chi tiết'!$Q96))</f>
        <v>879224.5</v>
      </c>
      <c r="L96" s="219">
        <f t="array" aca="1" ref="L96" ca="1">IF($Q96="","",INDEX('Nhập liệu'!$M$10:$M$10000,'Chi tiết'!$Q96))</f>
        <v>0</v>
      </c>
      <c r="M96" s="219">
        <f t="array" aca="1" ref="M96" ca="1">IF($Q96="","",INDEX('Nhập liệu'!$N$10:$N$10000,'Chi tiết'!$Q96))</f>
        <v>0</v>
      </c>
      <c r="N96" s="219">
        <f t="array" aca="1" ref="N96" ca="1">IF($Q96="","",INDEX('Nhập liệu'!$O$10:$O$10000,'Chi tiết'!$Q96))</f>
        <v>0</v>
      </c>
      <c r="O96" s="219">
        <f t="array" aca="1" ref="O96" ca="1">IF($Q96="","",INDEX('Nhập liệu'!$P$10:$P$10000,'Chi tiết'!$Q96))</f>
        <v>0</v>
      </c>
      <c r="P96" s="257"/>
      <c r="Q96" s="222">
        <f ca="1">IF(TYPE(MATCH($D$6,OFFSET('Nhập liệu'!$C$10,Q95,0):'Nhập liệu'!$C$10000,0)+Q95)=16,"",MATCH($D$6,OFFSET('Nhập liệu'!$C$10,Q95,0):'Nhập liệu'!$C$10000,0)+Q95)</f>
        <v>71</v>
      </c>
    </row>
    <row r="97" spans="2:17" ht="15.75" customHeight="1">
      <c r="B97" s="217">
        <f t="array" aca="1" ref="B97" ca="1">IF($Q97="","",INDEX('Nhập liệu'!$B$10:$B$10000,'Chi tiết'!$Q97))</f>
        <v>44045</v>
      </c>
      <c r="C97" s="262"/>
      <c r="D97" s="218" t="str">
        <f t="array" aca="1" ref="D97" ca="1">IF($Q97="","",INDEX('Nhập liệu'!$E$10:$E$10000,'Chi tiết'!$Q97))</f>
        <v>Chi tiền nước tiếp giám sát</v>
      </c>
      <c r="E97" s="219">
        <f t="array" aca="1" ref="E97" ca="1">IF($Q97="","",INDEX('Nhập liệu'!$F$10:$F$10000,'Chi tiết'!$Q97))</f>
        <v>0</v>
      </c>
      <c r="F97" s="220">
        <f t="array" aca="1" ref="F97" ca="1">IF($Q97="","",INDEX('Nhập liệu'!$G$10:$G$10000,'Chi tiết'!$Q97))</f>
        <v>0</v>
      </c>
      <c r="G97" s="219">
        <f t="array" aca="1" ref="G97" ca="1">IF($Q97="","",INDEX('Nhập liệu'!$H$10:$H$10000,'Chi tiết'!$Q97))</f>
        <v>0</v>
      </c>
      <c r="H97" s="219">
        <f t="array" aca="1" ref="H97" ca="1">IF($Q97="","",INDEX('Nhập liệu'!$I$10:$I$10000,'Chi tiết'!$Q97))</f>
        <v>0</v>
      </c>
      <c r="I97" s="219">
        <f t="array" aca="1" ref="I97" ca="1">IF($Q97="","",INDEX('Nhập liệu'!$J$10:$J$10000,'Chi tiết'!$Q97))</f>
        <v>0</v>
      </c>
      <c r="J97" s="219">
        <f t="array" aca="1" ref="J97" ca="1">IF($Q97="","",INDEX('Nhập liệu'!$K$10:$K$10000,'Chi tiết'!$Q97))</f>
        <v>65000</v>
      </c>
      <c r="K97" s="219">
        <f t="array" aca="1" ref="K97" ca="1">IF($Q97="","",INDEX('Nhập liệu'!$L$10:$L$10000,'Chi tiết'!$Q97))</f>
        <v>0</v>
      </c>
      <c r="L97" s="219">
        <f t="array" aca="1" ref="L97" ca="1">IF($Q97="","",INDEX('Nhập liệu'!$M$10:$M$10000,'Chi tiết'!$Q97))</f>
        <v>0</v>
      </c>
      <c r="M97" s="219">
        <f t="array" aca="1" ref="M97" ca="1">IF($Q97="","",INDEX('Nhập liệu'!$N$10:$N$10000,'Chi tiết'!$Q97))</f>
        <v>0</v>
      </c>
      <c r="N97" s="219">
        <f t="array" aca="1" ref="N97" ca="1">IF($Q97="","",INDEX('Nhập liệu'!$O$10:$O$10000,'Chi tiết'!$Q97))</f>
        <v>65000</v>
      </c>
      <c r="O97" s="219">
        <f t="array" aca="1" ref="O97" ca="1">IF($Q97="","",INDEX('Nhập liệu'!$P$10:$P$10000,'Chi tiết'!$Q97))</f>
        <v>0</v>
      </c>
      <c r="P97" s="257"/>
      <c r="Q97" s="222">
        <f ca="1">IF(TYPE(MATCH($D$6,OFFSET('Nhập liệu'!$C$10,Q96,0):'Nhập liệu'!$C$10000,0)+Q96)=16,"",MATCH($D$6,OFFSET('Nhập liệu'!$C$10,Q96,0):'Nhập liệu'!$C$10000,0)+Q96)</f>
        <v>72</v>
      </c>
    </row>
    <row r="98" spans="2:17" ht="15.75" customHeight="1">
      <c r="B98" s="217">
        <f t="array" aca="1" ref="B98" ca="1">IF($Q98="","",INDEX('Nhập liệu'!$B$10:$B$10000,'Chi tiết'!$Q98))</f>
        <v>44045</v>
      </c>
      <c r="C98" s="262"/>
      <c r="D98" s="218" t="str">
        <f t="array" aca="1" ref="D98" ca="1">IF($Q98="","",INDEX('Nhập liệu'!$E$10:$E$10000,'Chi tiết'!$Q98))</f>
        <v>Đá 4x6 trắng</v>
      </c>
      <c r="E98" s="219" t="str">
        <f t="array" aca="1" ref="E98" ca="1">IF($Q98="","",INDEX('Nhập liệu'!$F$10:$F$10000,'Chi tiết'!$Q98))</f>
        <v>M3</v>
      </c>
      <c r="F98" s="220">
        <f t="array" aca="1" ref="F98" ca="1">IF($Q98="","",INDEX('Nhập liệu'!$G$10:$G$10000,'Chi tiết'!$Q98))</f>
        <v>4.5674000000000001</v>
      </c>
      <c r="G98" s="219">
        <f t="array" aca="1" ref="G98" ca="1">IF($Q98="","",INDEX('Nhập liệu'!$H$10:$H$10000,'Chi tiết'!$Q98))</f>
        <v>345000</v>
      </c>
      <c r="H98" s="219">
        <f t="array" aca="1" ref="H98" ca="1">IF($Q98="","",INDEX('Nhập liệu'!$I$10:$I$10000,'Chi tiết'!$Q98))</f>
        <v>0</v>
      </c>
      <c r="I98" s="219">
        <f t="array" aca="1" ref="I98" ca="1">IF($Q98="","",INDEX('Nhập liệu'!$J$10:$J$10000,'Chi tiết'!$Q98))</f>
        <v>0</v>
      </c>
      <c r="J98" s="219">
        <f t="array" aca="1" ref="J98" ca="1">IF($Q98="","",INDEX('Nhập liệu'!$K$10:$K$10000,'Chi tiết'!$Q98))</f>
        <v>0</v>
      </c>
      <c r="K98" s="219">
        <f t="array" aca="1" ref="K98" ca="1">IF($Q98="","",INDEX('Nhập liệu'!$L$10:$L$10000,'Chi tiết'!$Q98))</f>
        <v>1575753</v>
      </c>
      <c r="L98" s="219">
        <f t="array" aca="1" ref="L98" ca="1">IF($Q98="","",INDEX('Nhập liệu'!$M$10:$M$10000,'Chi tiết'!$Q98))</f>
        <v>0</v>
      </c>
      <c r="M98" s="219">
        <f t="array" aca="1" ref="M98" ca="1">IF($Q98="","",INDEX('Nhập liệu'!$N$10:$N$10000,'Chi tiết'!$Q98))</f>
        <v>0</v>
      </c>
      <c r="N98" s="219">
        <f t="array" aca="1" ref="N98" ca="1">IF($Q98="","",INDEX('Nhập liệu'!$O$10:$O$10000,'Chi tiết'!$Q98))</f>
        <v>0</v>
      </c>
      <c r="O98" s="219">
        <f t="array" aca="1" ref="O98" ca="1">IF($Q98="","",INDEX('Nhập liệu'!$P$10:$P$10000,'Chi tiết'!$Q98))</f>
        <v>0</v>
      </c>
      <c r="P98" s="257"/>
      <c r="Q98" s="222">
        <f ca="1">IF(TYPE(MATCH($D$6,OFFSET('Nhập liệu'!$C$10,Q97,0):'Nhập liệu'!$C$10000,0)+Q97)=16,"",MATCH($D$6,OFFSET('Nhập liệu'!$C$10,Q97,0):'Nhập liệu'!$C$10000,0)+Q97)</f>
        <v>73</v>
      </c>
    </row>
    <row r="99" spans="2:17" ht="15.75" customHeight="1">
      <c r="B99" s="217">
        <f t="array" aca="1" ref="B99" ca="1">IF($Q99="","",INDEX('Nhập liệu'!$B$10:$B$10000,'Chi tiết'!$Q99))</f>
        <v>44045</v>
      </c>
      <c r="C99" s="262"/>
      <c r="D99" s="218" t="str">
        <f t="array" aca="1" ref="D99" ca="1">IF($Q99="","",INDEX('Nhập liệu'!$E$10:$E$10000,'Chi tiết'!$Q99))</f>
        <v>Cát xây</v>
      </c>
      <c r="E99" s="219" t="str">
        <f t="array" aca="1" ref="E99" ca="1">IF($Q99="","",INDEX('Nhập liệu'!$F$10:$F$10000,'Chi tiết'!$Q99))</f>
        <v>M3</v>
      </c>
      <c r="F99" s="220">
        <f t="array" aca="1" ref="F99" ca="1">IF($Q99="","",INDEX('Nhập liệu'!$G$10:$G$10000,'Chi tiết'!$Q99))</f>
        <v>2.2837000000000001</v>
      </c>
      <c r="G99" s="219">
        <f t="array" aca="1" ref="G99" ca="1">IF($Q99="","",INDEX('Nhập liệu'!$H$10:$H$10000,'Chi tiết'!$Q99))</f>
        <v>140000</v>
      </c>
      <c r="H99" s="219">
        <f t="array" aca="1" ref="H99" ca="1">IF($Q99="","",INDEX('Nhập liệu'!$I$10:$I$10000,'Chi tiết'!$Q99))</f>
        <v>0</v>
      </c>
      <c r="I99" s="219">
        <f t="array" aca="1" ref="I99" ca="1">IF($Q99="","",INDEX('Nhập liệu'!$J$10:$J$10000,'Chi tiết'!$Q99))</f>
        <v>0</v>
      </c>
      <c r="J99" s="219">
        <f t="array" aca="1" ref="J99" ca="1">IF($Q99="","",INDEX('Nhập liệu'!$K$10:$K$10000,'Chi tiết'!$Q99))</f>
        <v>0</v>
      </c>
      <c r="K99" s="219">
        <f t="array" aca="1" ref="K99" ca="1">IF($Q99="","",INDEX('Nhập liệu'!$L$10:$L$10000,'Chi tiết'!$Q99))</f>
        <v>319718</v>
      </c>
      <c r="L99" s="219">
        <f t="array" aca="1" ref="L99" ca="1">IF($Q99="","",INDEX('Nhập liệu'!$M$10:$M$10000,'Chi tiết'!$Q99))</f>
        <v>0</v>
      </c>
      <c r="M99" s="219">
        <f t="array" aca="1" ref="M99" ca="1">IF($Q99="","",INDEX('Nhập liệu'!$N$10:$N$10000,'Chi tiết'!$Q99))</f>
        <v>0</v>
      </c>
      <c r="N99" s="219">
        <f t="array" aca="1" ref="N99" ca="1">IF($Q99="","",INDEX('Nhập liệu'!$O$10:$O$10000,'Chi tiết'!$Q99))</f>
        <v>0</v>
      </c>
      <c r="O99" s="219">
        <f t="array" aca="1" ref="O99" ca="1">IF($Q99="","",INDEX('Nhập liệu'!$P$10:$P$10000,'Chi tiết'!$Q99))</f>
        <v>0</v>
      </c>
      <c r="P99" s="257"/>
      <c r="Q99" s="222">
        <f ca="1">IF(TYPE(MATCH($D$6,OFFSET('Nhập liệu'!$C$10,Q98,0):'Nhập liệu'!$C$10000,0)+Q98)=16,"",MATCH($D$6,OFFSET('Nhập liệu'!$C$10,Q98,0):'Nhập liệu'!$C$10000,0)+Q98)</f>
        <v>74</v>
      </c>
    </row>
    <row r="100" spans="2:17" ht="15.75" customHeight="1">
      <c r="B100" s="217">
        <f t="array" aca="1" ref="B100" ca="1">IF($Q100="","",INDEX('Nhập liệu'!$B$10:$B$10000,'Chi tiết'!$Q100))</f>
        <v>44045</v>
      </c>
      <c r="C100" s="262"/>
      <c r="D100" s="218" t="str">
        <f t="array" aca="1" ref="D100" ca="1">IF($Q100="","",INDEX('Nhập liệu'!$E$10:$E$10000,'Chi tiết'!$Q100))</f>
        <v>Xi măng DD PC40</v>
      </c>
      <c r="E100" s="219" t="str">
        <f t="array" aca="1" ref="E100" ca="1">IF($Q100="","",INDEX('Nhập liệu'!$F$10:$F$10000,'Chi tiết'!$Q100))</f>
        <v>bao</v>
      </c>
      <c r="F100" s="220">
        <f t="array" aca="1" ref="F100" ca="1">IF($Q100="","",INDEX('Nhập liệu'!$G$10:$G$10000,'Chi tiết'!$Q100))</f>
        <v>30</v>
      </c>
      <c r="G100" s="219">
        <f t="array" aca="1" ref="G100" ca="1">IF($Q100="","",INDEX('Nhập liệu'!$H$10:$H$10000,'Chi tiết'!$Q100))</f>
        <v>86000</v>
      </c>
      <c r="H100" s="219">
        <f t="array" aca="1" ref="H100" ca="1">IF($Q100="","",INDEX('Nhập liệu'!$I$10:$I$10000,'Chi tiết'!$Q100))</f>
        <v>0</v>
      </c>
      <c r="I100" s="219">
        <f t="array" aca="1" ref="I100" ca="1">IF($Q100="","",INDEX('Nhập liệu'!$J$10:$J$10000,'Chi tiết'!$Q100))</f>
        <v>0</v>
      </c>
      <c r="J100" s="219">
        <f t="array" aca="1" ref="J100" ca="1">IF($Q100="","",INDEX('Nhập liệu'!$K$10:$K$10000,'Chi tiết'!$Q100))</f>
        <v>0</v>
      </c>
      <c r="K100" s="219">
        <f t="array" aca="1" ref="K100" ca="1">IF($Q100="","",INDEX('Nhập liệu'!$L$10:$L$10000,'Chi tiết'!$Q100))</f>
        <v>2580000</v>
      </c>
      <c r="L100" s="219">
        <f t="array" aca="1" ref="L100" ca="1">IF($Q100="","",INDEX('Nhập liệu'!$M$10:$M$10000,'Chi tiết'!$Q100))</f>
        <v>0</v>
      </c>
      <c r="M100" s="219">
        <f t="array" aca="1" ref="M100" ca="1">IF($Q100="","",INDEX('Nhập liệu'!$N$10:$N$10000,'Chi tiết'!$Q100))</f>
        <v>0</v>
      </c>
      <c r="N100" s="219">
        <f t="array" aca="1" ref="N100" ca="1">IF($Q100="","",INDEX('Nhập liệu'!$O$10:$O$10000,'Chi tiết'!$Q100))</f>
        <v>0</v>
      </c>
      <c r="O100" s="219">
        <f t="array" aca="1" ref="O100" ca="1">IF($Q100="","",INDEX('Nhập liệu'!$P$10:$P$10000,'Chi tiết'!$Q100))</f>
        <v>0</v>
      </c>
      <c r="P100" s="257"/>
      <c r="Q100" s="222">
        <f ca="1">IF(TYPE(MATCH($D$6,OFFSET('Nhập liệu'!$C$10,Q99,0):'Nhập liệu'!$C$10000,0)+Q99)=16,"",MATCH($D$6,OFFSET('Nhập liệu'!$C$10,Q99,0):'Nhập liệu'!$C$10000,0)+Q99)</f>
        <v>75</v>
      </c>
    </row>
    <row r="101" spans="2:17" ht="15.75" customHeight="1">
      <c r="B101" s="217">
        <f t="array" aca="1" ref="B101" ca="1">IF($Q101="","",INDEX('Nhập liệu'!$B$10:$B$10000,'Chi tiết'!$Q101))</f>
        <v>44045</v>
      </c>
      <c r="C101" s="262"/>
      <c r="D101" s="218" t="str">
        <f t="array" aca="1" ref="D101" ca="1">IF($Q101="","",INDEX('Nhập liệu'!$E$10:$E$10000,'Chi tiết'!$Q101))</f>
        <v>Đá 1x2 trắng</v>
      </c>
      <c r="E101" s="219" t="str">
        <f t="array" aca="1" ref="E101" ca="1">IF($Q101="","",INDEX('Nhập liệu'!$F$10:$F$10000,'Chi tiết'!$Q101))</f>
        <v>M3</v>
      </c>
      <c r="F101" s="220">
        <f t="array" aca="1" ref="F101" ca="1">IF($Q101="","",INDEX('Nhập liệu'!$G$10:$G$10000,'Chi tiết'!$Q101))</f>
        <v>2.2837000000000001</v>
      </c>
      <c r="G101" s="219">
        <f t="array" aca="1" ref="G101" ca="1">IF($Q101="","",INDEX('Nhập liệu'!$H$10:$H$10000,'Chi tiết'!$Q101))</f>
        <v>385000</v>
      </c>
      <c r="H101" s="219">
        <f t="array" aca="1" ref="H101" ca="1">IF($Q101="","",INDEX('Nhập liệu'!$I$10:$I$10000,'Chi tiết'!$Q101))</f>
        <v>0</v>
      </c>
      <c r="I101" s="219">
        <f t="array" aca="1" ref="I101" ca="1">IF($Q101="","",INDEX('Nhập liệu'!$J$10:$J$10000,'Chi tiết'!$Q101))</f>
        <v>0</v>
      </c>
      <c r="J101" s="219">
        <f t="array" aca="1" ref="J101" ca="1">IF($Q101="","",INDEX('Nhập liệu'!$K$10:$K$10000,'Chi tiết'!$Q101))</f>
        <v>0</v>
      </c>
      <c r="K101" s="219">
        <f t="array" aca="1" ref="K101" ca="1">IF($Q101="","",INDEX('Nhập liệu'!$L$10:$L$10000,'Chi tiết'!$Q101))</f>
        <v>879224.5</v>
      </c>
      <c r="L101" s="219">
        <f t="array" aca="1" ref="L101" ca="1">IF($Q101="","",INDEX('Nhập liệu'!$M$10:$M$10000,'Chi tiết'!$Q101))</f>
        <v>0</v>
      </c>
      <c r="M101" s="219">
        <f t="array" aca="1" ref="M101" ca="1">IF($Q101="","",INDEX('Nhập liệu'!$N$10:$N$10000,'Chi tiết'!$Q101))</f>
        <v>0</v>
      </c>
      <c r="N101" s="219">
        <f t="array" aca="1" ref="N101" ca="1">IF($Q101="","",INDEX('Nhập liệu'!$O$10:$O$10000,'Chi tiết'!$Q101))</f>
        <v>0</v>
      </c>
      <c r="O101" s="219">
        <f t="array" aca="1" ref="O101" ca="1">IF($Q101="","",INDEX('Nhập liệu'!$P$10:$P$10000,'Chi tiết'!$Q101))</f>
        <v>0</v>
      </c>
      <c r="P101" s="257"/>
      <c r="Q101" s="222">
        <f ca="1">IF(TYPE(MATCH($D$6,OFFSET('Nhập liệu'!$C$10,Q100,0):'Nhập liệu'!$C$10000,0)+Q100)=16,"",MATCH($D$6,OFFSET('Nhập liệu'!$C$10,Q100,0):'Nhập liệu'!$C$10000,0)+Q100)</f>
        <v>76</v>
      </c>
    </row>
    <row r="102" spans="2:17" ht="15.75" customHeight="1">
      <c r="B102" s="217">
        <f t="array" aca="1" ref="B102" ca="1">IF($Q102="","",INDEX('Nhập liệu'!$B$10:$B$10000,'Chi tiết'!$Q102))</f>
        <v>44051</v>
      </c>
      <c r="C102" s="262"/>
      <c r="D102" s="218" t="str">
        <f t="array" aca="1" ref="D102" ca="1">IF($Q102="","",INDEX('Nhập liệu'!$E$10:$E$10000,'Chi tiết'!$Q102))</f>
        <v>Đá 1x2 trắng</v>
      </c>
      <c r="E102" s="219" t="str">
        <f t="array" aca="1" ref="E102" ca="1">IF($Q102="","",INDEX('Nhập liệu'!$F$10:$F$10000,'Chi tiết'!$Q102))</f>
        <v>M3</v>
      </c>
      <c r="F102" s="220">
        <f t="array" aca="1" ref="F102" ca="1">IF($Q102="","",INDEX('Nhập liệu'!$G$10:$G$10000,'Chi tiết'!$Q102))</f>
        <v>4</v>
      </c>
      <c r="G102" s="219">
        <f t="array" aca="1" ref="G102" ca="1">IF($Q102="","",INDEX('Nhập liệu'!$H$10:$H$10000,'Chi tiết'!$Q102))</f>
        <v>360000</v>
      </c>
      <c r="H102" s="219">
        <f t="array" aca="1" ref="H102" ca="1">IF($Q102="","",INDEX('Nhập liệu'!$I$10:$I$10000,'Chi tiết'!$Q102))</f>
        <v>0</v>
      </c>
      <c r="I102" s="219">
        <f t="array" aca="1" ref="I102" ca="1">IF($Q102="","",INDEX('Nhập liệu'!$J$10:$J$10000,'Chi tiết'!$Q102))</f>
        <v>0</v>
      </c>
      <c r="J102" s="219">
        <f t="array" aca="1" ref="J102" ca="1">IF($Q102="","",INDEX('Nhập liệu'!$K$10:$K$10000,'Chi tiết'!$Q102))</f>
        <v>0</v>
      </c>
      <c r="K102" s="219">
        <f t="array" aca="1" ref="K102" ca="1">IF($Q102="","",INDEX('Nhập liệu'!$L$10:$L$10000,'Chi tiết'!$Q102))</f>
        <v>1440000</v>
      </c>
      <c r="L102" s="219">
        <f t="array" aca="1" ref="L102" ca="1">IF($Q102="","",INDEX('Nhập liệu'!$M$10:$M$10000,'Chi tiết'!$Q102))</f>
        <v>0</v>
      </c>
      <c r="M102" s="219">
        <f t="array" aca="1" ref="M102" ca="1">IF($Q102="","",INDEX('Nhập liệu'!$N$10:$N$10000,'Chi tiết'!$Q102))</f>
        <v>0</v>
      </c>
      <c r="N102" s="219">
        <f t="array" aca="1" ref="N102" ca="1">IF($Q102="","",INDEX('Nhập liệu'!$O$10:$O$10000,'Chi tiết'!$Q102))</f>
        <v>0</v>
      </c>
      <c r="O102" s="219">
        <f t="array" aca="1" ref="O102" ca="1">IF($Q102="","",INDEX('Nhập liệu'!$P$10:$P$10000,'Chi tiết'!$Q102))</f>
        <v>0</v>
      </c>
      <c r="P102" s="257"/>
      <c r="Q102" s="222">
        <f ca="1">IF(TYPE(MATCH($D$6,OFFSET('Nhập liệu'!$C$10,Q101,0):'Nhập liệu'!$C$10000,0)+Q101)=16,"",MATCH($D$6,OFFSET('Nhập liệu'!$C$10,Q101,0):'Nhập liệu'!$C$10000,0)+Q101)</f>
        <v>77</v>
      </c>
    </row>
    <row r="103" spans="2:17" ht="15.75" customHeight="1">
      <c r="B103" s="217">
        <f t="array" aca="1" ref="B103" ca="1">IF($Q103="","",INDEX('Nhập liệu'!$B$10:$B$10000,'Chi tiết'!$Q103))</f>
        <v>44051</v>
      </c>
      <c r="C103" s="262"/>
      <c r="D103" s="218" t="str">
        <f t="array" aca="1" ref="D103" ca="1">IF($Q103="","",INDEX('Nhập liệu'!$E$10:$E$10000,'Chi tiết'!$Q103))</f>
        <v>Đá 4x6 trắng</v>
      </c>
      <c r="E103" s="219" t="str">
        <f t="array" aca="1" ref="E103" ca="1">IF($Q103="","",INDEX('Nhập liệu'!$F$10:$F$10000,'Chi tiết'!$Q103))</f>
        <v>M3</v>
      </c>
      <c r="F103" s="220">
        <f t="array" aca="1" ref="F103" ca="1">IF($Q103="","",INDEX('Nhập liệu'!$G$10:$G$10000,'Chi tiết'!$Q103))</f>
        <v>4</v>
      </c>
      <c r="G103" s="219">
        <f t="array" aca="1" ref="G103" ca="1">IF($Q103="","",INDEX('Nhập liệu'!$H$10:$H$10000,'Chi tiết'!$Q103))</f>
        <v>350000</v>
      </c>
      <c r="H103" s="219">
        <f t="array" aca="1" ref="H103" ca="1">IF($Q103="","",INDEX('Nhập liệu'!$I$10:$I$10000,'Chi tiết'!$Q103))</f>
        <v>0</v>
      </c>
      <c r="I103" s="219">
        <f t="array" aca="1" ref="I103" ca="1">IF($Q103="","",INDEX('Nhập liệu'!$J$10:$J$10000,'Chi tiết'!$Q103))</f>
        <v>0</v>
      </c>
      <c r="J103" s="219">
        <f t="array" aca="1" ref="J103" ca="1">IF($Q103="","",INDEX('Nhập liệu'!$K$10:$K$10000,'Chi tiết'!$Q103))</f>
        <v>0</v>
      </c>
      <c r="K103" s="219">
        <f t="array" aca="1" ref="K103" ca="1">IF($Q103="","",INDEX('Nhập liệu'!$L$10:$L$10000,'Chi tiết'!$Q103))</f>
        <v>1400000</v>
      </c>
      <c r="L103" s="219">
        <f t="array" aca="1" ref="L103" ca="1">IF($Q103="","",INDEX('Nhập liệu'!$M$10:$M$10000,'Chi tiết'!$Q103))</f>
        <v>0</v>
      </c>
      <c r="M103" s="219">
        <f t="array" aca="1" ref="M103" ca="1">IF($Q103="","",INDEX('Nhập liệu'!$N$10:$N$10000,'Chi tiết'!$Q103))</f>
        <v>0</v>
      </c>
      <c r="N103" s="219">
        <f t="array" aca="1" ref="N103" ca="1">IF($Q103="","",INDEX('Nhập liệu'!$O$10:$O$10000,'Chi tiết'!$Q103))</f>
        <v>0</v>
      </c>
      <c r="O103" s="219">
        <f t="array" aca="1" ref="O103" ca="1">IF($Q103="","",INDEX('Nhập liệu'!$P$10:$P$10000,'Chi tiết'!$Q103))</f>
        <v>0</v>
      </c>
      <c r="P103" s="257"/>
      <c r="Q103" s="222">
        <f ca="1">IF(TYPE(MATCH($D$6,OFFSET('Nhập liệu'!$C$10,Q102,0):'Nhập liệu'!$C$10000,0)+Q102)=16,"",MATCH($D$6,OFFSET('Nhập liệu'!$C$10,Q102,0):'Nhập liệu'!$C$10000,0)+Q102)</f>
        <v>78</v>
      </c>
    </row>
    <row r="104" spans="2:17" ht="15.75" customHeight="1">
      <c r="B104" s="217">
        <f t="array" aca="1" ref="B104" ca="1">IF($Q104="","",INDEX('Nhập liệu'!$B$10:$B$10000,'Chi tiết'!$Q104))</f>
        <v>44051</v>
      </c>
      <c r="C104" s="262"/>
      <c r="D104" s="218" t="str">
        <f t="array" aca="1" ref="D104" ca="1">IF($Q104="","",INDEX('Nhập liệu'!$E$10:$E$10000,'Chi tiết'!$Q104))</f>
        <v>Cát xây</v>
      </c>
      <c r="E104" s="219" t="str">
        <f t="array" aca="1" ref="E104" ca="1">IF($Q104="","",INDEX('Nhập liệu'!$F$10:$F$10000,'Chi tiết'!$Q104))</f>
        <v>M3</v>
      </c>
      <c r="F104" s="220">
        <f t="array" aca="1" ref="F104" ca="1">IF($Q104="","",INDEX('Nhập liệu'!$G$10:$G$10000,'Chi tiết'!$Q104))</f>
        <v>4</v>
      </c>
      <c r="G104" s="219">
        <f t="array" aca="1" ref="G104" ca="1">IF($Q104="","",INDEX('Nhập liệu'!$H$10:$H$10000,'Chi tiết'!$Q104))</f>
        <v>125000</v>
      </c>
      <c r="H104" s="219">
        <f t="array" aca="1" ref="H104" ca="1">IF($Q104="","",INDEX('Nhập liệu'!$I$10:$I$10000,'Chi tiết'!$Q104))</f>
        <v>0</v>
      </c>
      <c r="I104" s="219">
        <f t="array" aca="1" ref="I104" ca="1">IF($Q104="","",INDEX('Nhập liệu'!$J$10:$J$10000,'Chi tiết'!$Q104))</f>
        <v>0</v>
      </c>
      <c r="J104" s="219">
        <f t="array" aca="1" ref="J104" ca="1">IF($Q104="","",INDEX('Nhập liệu'!$K$10:$K$10000,'Chi tiết'!$Q104))</f>
        <v>0</v>
      </c>
      <c r="K104" s="219">
        <f t="array" aca="1" ref="K104" ca="1">IF($Q104="","",INDEX('Nhập liệu'!$L$10:$L$10000,'Chi tiết'!$Q104))</f>
        <v>500000</v>
      </c>
      <c r="L104" s="219">
        <f t="array" aca="1" ref="L104" ca="1">IF($Q104="","",INDEX('Nhập liệu'!$M$10:$M$10000,'Chi tiết'!$Q104))</f>
        <v>0</v>
      </c>
      <c r="M104" s="219">
        <f t="array" aca="1" ref="M104" ca="1">IF($Q104="","",INDEX('Nhập liệu'!$N$10:$N$10000,'Chi tiết'!$Q104))</f>
        <v>0</v>
      </c>
      <c r="N104" s="219">
        <f t="array" aca="1" ref="N104" ca="1">IF($Q104="","",INDEX('Nhập liệu'!$O$10:$O$10000,'Chi tiết'!$Q104))</f>
        <v>0</v>
      </c>
      <c r="O104" s="219">
        <f t="array" aca="1" ref="O104" ca="1">IF($Q104="","",INDEX('Nhập liệu'!$P$10:$P$10000,'Chi tiết'!$Q104))</f>
        <v>0</v>
      </c>
      <c r="P104" s="257"/>
      <c r="Q104" s="222">
        <f ca="1">IF(TYPE(MATCH($D$6,OFFSET('Nhập liệu'!$C$10,Q103,0):'Nhập liệu'!$C$10000,0)+Q103)=16,"",MATCH($D$6,OFFSET('Nhập liệu'!$C$10,Q103,0):'Nhập liệu'!$C$10000,0)+Q103)</f>
        <v>79</v>
      </c>
    </row>
    <row r="105" spans="2:17" ht="15.75" customHeight="1">
      <c r="B105" s="217">
        <f t="array" aca="1" ref="B105" ca="1">IF($Q105="","",INDEX('Nhập liệu'!$B$10:$B$10000,'Chi tiết'!$Q105))</f>
        <v>44051</v>
      </c>
      <c r="C105" s="262"/>
      <c r="D105" s="218" t="str">
        <f t="array" aca="1" ref="D105" ca="1">IF($Q105="","",INDEX('Nhập liệu'!$E$10:$E$10000,'Chi tiết'!$Q105))</f>
        <v>Xi măng DD PC40</v>
      </c>
      <c r="E105" s="219" t="str">
        <f t="array" aca="1" ref="E105" ca="1">IF($Q105="","",INDEX('Nhập liệu'!$F$10:$F$10000,'Chi tiết'!$Q105))</f>
        <v>bao</v>
      </c>
      <c r="F105" s="220">
        <f t="array" aca="1" ref="F105" ca="1">IF($Q105="","",INDEX('Nhập liệu'!$G$10:$G$10000,'Chi tiết'!$Q105))</f>
        <v>50</v>
      </c>
      <c r="G105" s="219">
        <f t="array" aca="1" ref="G105" ca="1">IF($Q105="","",INDEX('Nhập liệu'!$H$10:$H$10000,'Chi tiết'!$Q105))</f>
        <v>87000</v>
      </c>
      <c r="H105" s="219">
        <f t="array" aca="1" ref="H105" ca="1">IF($Q105="","",INDEX('Nhập liệu'!$I$10:$I$10000,'Chi tiết'!$Q105))</f>
        <v>0</v>
      </c>
      <c r="I105" s="219">
        <f t="array" aca="1" ref="I105" ca="1">IF($Q105="","",INDEX('Nhập liệu'!$J$10:$J$10000,'Chi tiết'!$Q105))</f>
        <v>0</v>
      </c>
      <c r="J105" s="219">
        <f t="array" aca="1" ref="J105" ca="1">IF($Q105="","",INDEX('Nhập liệu'!$K$10:$K$10000,'Chi tiết'!$Q105))</f>
        <v>0</v>
      </c>
      <c r="K105" s="219">
        <f t="array" aca="1" ref="K105" ca="1">IF($Q105="","",INDEX('Nhập liệu'!$L$10:$L$10000,'Chi tiết'!$Q105))</f>
        <v>4350000</v>
      </c>
      <c r="L105" s="219">
        <f t="array" aca="1" ref="L105" ca="1">IF($Q105="","",INDEX('Nhập liệu'!$M$10:$M$10000,'Chi tiết'!$Q105))</f>
        <v>0</v>
      </c>
      <c r="M105" s="219">
        <f t="array" aca="1" ref="M105" ca="1">IF($Q105="","",INDEX('Nhập liệu'!$N$10:$N$10000,'Chi tiết'!$Q105))</f>
        <v>0</v>
      </c>
      <c r="N105" s="219">
        <f t="array" aca="1" ref="N105" ca="1">IF($Q105="","",INDEX('Nhập liệu'!$O$10:$O$10000,'Chi tiết'!$Q105))</f>
        <v>0</v>
      </c>
      <c r="O105" s="219">
        <f t="array" aca="1" ref="O105" ca="1">IF($Q105="","",INDEX('Nhập liệu'!$P$10:$P$10000,'Chi tiết'!$Q105))</f>
        <v>0</v>
      </c>
      <c r="P105" s="257"/>
      <c r="Q105" s="222">
        <f ca="1">IF(TYPE(MATCH($D$6,OFFSET('Nhập liệu'!$C$10,Q104,0):'Nhập liệu'!$C$10000,0)+Q104)=16,"",MATCH($D$6,OFFSET('Nhập liệu'!$C$10,Q104,0):'Nhập liệu'!$C$10000,0)+Q104)</f>
        <v>80</v>
      </c>
    </row>
    <row r="106" spans="2:17" ht="15.75" customHeight="1">
      <c r="B106" s="217">
        <f t="array" aca="1" ref="B106" ca="1">IF($Q106="","",INDEX('Nhập liệu'!$B$10:$B$10000,'Chi tiết'!$Q106))</f>
        <v>44054</v>
      </c>
      <c r="C106" s="262"/>
      <c r="D106" s="218" t="str">
        <f t="array" aca="1" ref="D106" ca="1">IF($Q106="","",INDEX('Nhập liệu'!$E$10:$E$10000,'Chi tiết'!$Q106))</f>
        <v>Đá 1 x 2</v>
      </c>
      <c r="E106" s="219" t="str">
        <f t="array" aca="1" ref="E106" ca="1">IF($Q106="","",INDEX('Nhập liệu'!$F$10:$F$10000,'Chi tiết'!$Q106))</f>
        <v>M3</v>
      </c>
      <c r="F106" s="220">
        <f t="array" aca="1" ref="F106" ca="1">IF($Q106="","",INDEX('Nhập liệu'!$G$10:$G$10000,'Chi tiết'!$Q106))</f>
        <v>4</v>
      </c>
      <c r="G106" s="219">
        <f t="array" aca="1" ref="G106" ca="1">IF($Q106="","",INDEX('Nhập liệu'!$H$10:$H$10000,'Chi tiết'!$Q106))</f>
        <v>360000</v>
      </c>
      <c r="H106" s="219">
        <f t="array" aca="1" ref="H106" ca="1">IF($Q106="","",INDEX('Nhập liệu'!$I$10:$I$10000,'Chi tiết'!$Q106))</f>
        <v>0</v>
      </c>
      <c r="I106" s="219">
        <f t="array" aca="1" ref="I106" ca="1">IF($Q106="","",INDEX('Nhập liệu'!$J$10:$J$10000,'Chi tiết'!$Q106))</f>
        <v>0</v>
      </c>
      <c r="J106" s="219">
        <f t="array" aca="1" ref="J106" ca="1">IF($Q106="","",INDEX('Nhập liệu'!$K$10:$K$10000,'Chi tiết'!$Q106))</f>
        <v>0</v>
      </c>
      <c r="K106" s="219">
        <f t="array" aca="1" ref="K106" ca="1">IF($Q106="","",INDEX('Nhập liệu'!$L$10:$L$10000,'Chi tiết'!$Q106))</f>
        <v>1440000</v>
      </c>
      <c r="L106" s="219">
        <f t="array" aca="1" ref="L106" ca="1">IF($Q106="","",INDEX('Nhập liệu'!$M$10:$M$10000,'Chi tiết'!$Q106))</f>
        <v>0</v>
      </c>
      <c r="M106" s="219">
        <f t="array" aca="1" ref="M106" ca="1">IF($Q106="","",INDEX('Nhập liệu'!$N$10:$N$10000,'Chi tiết'!$Q106))</f>
        <v>0</v>
      </c>
      <c r="N106" s="219">
        <f t="array" aca="1" ref="N106" ca="1">IF($Q106="","",INDEX('Nhập liệu'!$O$10:$O$10000,'Chi tiết'!$Q106))</f>
        <v>0</v>
      </c>
      <c r="O106" s="219">
        <f t="array" aca="1" ref="O106" ca="1">IF($Q106="","",INDEX('Nhập liệu'!$P$10:$P$10000,'Chi tiết'!$Q106))</f>
        <v>0</v>
      </c>
      <c r="P106" s="257"/>
      <c r="Q106" s="222">
        <f ca="1">IF(TYPE(MATCH($D$6,OFFSET('Nhập liệu'!$C$10,Q105,0):'Nhập liệu'!$C$10000,0)+Q105)=16,"",MATCH($D$6,OFFSET('Nhập liệu'!$C$10,Q105,0):'Nhập liệu'!$C$10000,0)+Q105)</f>
        <v>81</v>
      </c>
    </row>
    <row r="107" spans="2:17" ht="15.75" customHeight="1">
      <c r="B107" s="217">
        <f t="array" aca="1" ref="B107" ca="1">IF($Q107="","",INDEX('Nhập liệu'!$B$10:$B$10000,'Chi tiết'!$Q107))</f>
        <v>44054</v>
      </c>
      <c r="C107" s="262"/>
      <c r="D107" s="218" t="str">
        <f t="array" aca="1" ref="D107" ca="1">IF($Q107="","",INDEX('Nhập liệu'!$E$10:$E$10000,'Chi tiết'!$Q107))</f>
        <v>Đá 4x6 trắng</v>
      </c>
      <c r="E107" s="219" t="str">
        <f t="array" aca="1" ref="E107" ca="1">IF($Q107="","",INDEX('Nhập liệu'!$F$10:$F$10000,'Chi tiết'!$Q107))</f>
        <v>M3</v>
      </c>
      <c r="F107" s="220">
        <f t="array" aca="1" ref="F107" ca="1">IF($Q107="","",INDEX('Nhập liệu'!$G$10:$G$10000,'Chi tiết'!$Q107))</f>
        <v>4</v>
      </c>
      <c r="G107" s="219">
        <f t="array" aca="1" ref="G107" ca="1">IF($Q107="","",INDEX('Nhập liệu'!$H$10:$H$10000,'Chi tiết'!$Q107))</f>
        <v>350000</v>
      </c>
      <c r="H107" s="219">
        <f t="array" aca="1" ref="H107" ca="1">IF($Q107="","",INDEX('Nhập liệu'!$I$10:$I$10000,'Chi tiết'!$Q107))</f>
        <v>0</v>
      </c>
      <c r="I107" s="219">
        <f t="array" aca="1" ref="I107" ca="1">IF($Q107="","",INDEX('Nhập liệu'!$J$10:$J$10000,'Chi tiết'!$Q107))</f>
        <v>0</v>
      </c>
      <c r="J107" s="219">
        <f t="array" aca="1" ref="J107" ca="1">IF($Q107="","",INDEX('Nhập liệu'!$K$10:$K$10000,'Chi tiết'!$Q107))</f>
        <v>0</v>
      </c>
      <c r="K107" s="219">
        <f t="array" aca="1" ref="K107" ca="1">IF($Q107="","",INDEX('Nhập liệu'!$L$10:$L$10000,'Chi tiết'!$Q107))</f>
        <v>1400000</v>
      </c>
      <c r="L107" s="219">
        <f t="array" aca="1" ref="L107" ca="1">IF($Q107="","",INDEX('Nhập liệu'!$M$10:$M$10000,'Chi tiết'!$Q107))</f>
        <v>0</v>
      </c>
      <c r="M107" s="219">
        <f t="array" aca="1" ref="M107" ca="1">IF($Q107="","",INDEX('Nhập liệu'!$N$10:$N$10000,'Chi tiết'!$Q107))</f>
        <v>0</v>
      </c>
      <c r="N107" s="219">
        <f t="array" aca="1" ref="N107" ca="1">IF($Q107="","",INDEX('Nhập liệu'!$O$10:$O$10000,'Chi tiết'!$Q107))</f>
        <v>0</v>
      </c>
      <c r="O107" s="219">
        <f t="array" aca="1" ref="O107" ca="1">IF($Q107="","",INDEX('Nhập liệu'!$P$10:$P$10000,'Chi tiết'!$Q107))</f>
        <v>0</v>
      </c>
      <c r="P107" s="257"/>
      <c r="Q107" s="222">
        <f ca="1">IF(TYPE(MATCH($D$6,OFFSET('Nhập liệu'!$C$10,Q106,0):'Nhập liệu'!$C$10000,0)+Q106)=16,"",MATCH($D$6,OFFSET('Nhập liệu'!$C$10,Q106,0):'Nhập liệu'!$C$10000,0)+Q106)</f>
        <v>82</v>
      </c>
    </row>
    <row r="108" spans="2:17" ht="15.75" customHeight="1">
      <c r="B108" s="217">
        <f t="array" aca="1" ref="B108" ca="1">IF($Q108="","",INDEX('Nhập liệu'!$B$10:$B$10000,'Chi tiết'!$Q108))</f>
        <v>44054</v>
      </c>
      <c r="C108" s="262"/>
      <c r="D108" s="218" t="str">
        <f t="array" aca="1" ref="D108" ca="1">IF($Q108="","",INDEX('Nhập liệu'!$E$10:$E$10000,'Chi tiết'!$Q108))</f>
        <v>Cát xây</v>
      </c>
      <c r="E108" s="219" t="str">
        <f t="array" aca="1" ref="E108" ca="1">IF($Q108="","",INDEX('Nhập liệu'!$F$10:$F$10000,'Chi tiết'!$Q108))</f>
        <v>M3</v>
      </c>
      <c r="F108" s="220">
        <f t="array" aca="1" ref="F108" ca="1">IF($Q108="","",INDEX('Nhập liệu'!$G$10:$G$10000,'Chi tiết'!$Q108))</f>
        <v>4</v>
      </c>
      <c r="G108" s="219">
        <f t="array" aca="1" ref="G108" ca="1">IF($Q108="","",INDEX('Nhập liệu'!$H$10:$H$10000,'Chi tiết'!$Q108))</f>
        <v>125000</v>
      </c>
      <c r="H108" s="219">
        <f t="array" aca="1" ref="H108" ca="1">IF($Q108="","",INDEX('Nhập liệu'!$I$10:$I$10000,'Chi tiết'!$Q108))</f>
        <v>0</v>
      </c>
      <c r="I108" s="219">
        <f t="array" aca="1" ref="I108" ca="1">IF($Q108="","",INDEX('Nhập liệu'!$J$10:$J$10000,'Chi tiết'!$Q108))</f>
        <v>0</v>
      </c>
      <c r="J108" s="219">
        <f t="array" aca="1" ref="J108" ca="1">IF($Q108="","",INDEX('Nhập liệu'!$K$10:$K$10000,'Chi tiết'!$Q108))</f>
        <v>0</v>
      </c>
      <c r="K108" s="219">
        <f t="array" aca="1" ref="K108" ca="1">IF($Q108="","",INDEX('Nhập liệu'!$L$10:$L$10000,'Chi tiết'!$Q108))</f>
        <v>500000</v>
      </c>
      <c r="L108" s="219">
        <f t="array" aca="1" ref="L108" ca="1">IF($Q108="","",INDEX('Nhập liệu'!$M$10:$M$10000,'Chi tiết'!$Q108))</f>
        <v>0</v>
      </c>
      <c r="M108" s="219">
        <f t="array" aca="1" ref="M108" ca="1">IF($Q108="","",INDEX('Nhập liệu'!$N$10:$N$10000,'Chi tiết'!$Q108))</f>
        <v>0</v>
      </c>
      <c r="N108" s="219">
        <f t="array" aca="1" ref="N108" ca="1">IF($Q108="","",INDEX('Nhập liệu'!$O$10:$O$10000,'Chi tiết'!$Q108))</f>
        <v>0</v>
      </c>
      <c r="O108" s="219">
        <f t="array" aca="1" ref="O108" ca="1">IF($Q108="","",INDEX('Nhập liệu'!$P$10:$P$10000,'Chi tiết'!$Q108))</f>
        <v>0</v>
      </c>
      <c r="P108" s="257"/>
      <c r="Q108" s="222">
        <f ca="1">IF(TYPE(MATCH($D$6,OFFSET('Nhập liệu'!$C$10,Q107,0):'Nhập liệu'!$C$10000,0)+Q107)=16,"",MATCH($D$6,OFFSET('Nhập liệu'!$C$10,Q107,0):'Nhập liệu'!$C$10000,0)+Q107)</f>
        <v>83</v>
      </c>
    </row>
    <row r="109" spans="2:17" ht="15.75" customHeight="1">
      <c r="B109" s="217">
        <f t="array" aca="1" ref="B109" ca="1">IF($Q109="","",INDEX('Nhập liệu'!$B$10:$B$10000,'Chi tiết'!$Q109))</f>
        <v>44054</v>
      </c>
      <c r="C109" s="262"/>
      <c r="D109" s="218" t="str">
        <f t="array" aca="1" ref="D109" ca="1">IF($Q109="","",INDEX('Nhập liệu'!$E$10:$E$10000,'Chi tiết'!$Q109))</f>
        <v>Xi măng DD PC40</v>
      </c>
      <c r="E109" s="219" t="str">
        <f t="array" aca="1" ref="E109" ca="1">IF($Q109="","",INDEX('Nhập liệu'!$F$10:$F$10000,'Chi tiết'!$Q109))</f>
        <v>bao</v>
      </c>
      <c r="F109" s="220">
        <f t="array" aca="1" ref="F109" ca="1">IF($Q109="","",INDEX('Nhập liệu'!$G$10:$G$10000,'Chi tiết'!$Q109))</f>
        <v>100</v>
      </c>
      <c r="G109" s="219">
        <f t="array" aca="1" ref="G109" ca="1">IF($Q109="","",INDEX('Nhập liệu'!$H$10:$H$10000,'Chi tiết'!$Q109))</f>
        <v>87000</v>
      </c>
      <c r="H109" s="219">
        <f t="array" aca="1" ref="H109" ca="1">IF($Q109="","",INDEX('Nhập liệu'!$I$10:$I$10000,'Chi tiết'!$Q109))</f>
        <v>0</v>
      </c>
      <c r="I109" s="219">
        <f t="array" aca="1" ref="I109" ca="1">IF($Q109="","",INDEX('Nhập liệu'!$J$10:$J$10000,'Chi tiết'!$Q109))</f>
        <v>0</v>
      </c>
      <c r="J109" s="219">
        <f t="array" aca="1" ref="J109" ca="1">IF($Q109="","",INDEX('Nhập liệu'!$K$10:$K$10000,'Chi tiết'!$Q109))</f>
        <v>0</v>
      </c>
      <c r="K109" s="219">
        <f t="array" aca="1" ref="K109" ca="1">IF($Q109="","",INDEX('Nhập liệu'!$L$10:$L$10000,'Chi tiết'!$Q109))</f>
        <v>8700000</v>
      </c>
      <c r="L109" s="219">
        <f t="array" aca="1" ref="L109" ca="1">IF($Q109="","",INDEX('Nhập liệu'!$M$10:$M$10000,'Chi tiết'!$Q109))</f>
        <v>0</v>
      </c>
      <c r="M109" s="219">
        <f t="array" aca="1" ref="M109" ca="1">IF($Q109="","",INDEX('Nhập liệu'!$N$10:$N$10000,'Chi tiết'!$Q109))</f>
        <v>0</v>
      </c>
      <c r="N109" s="219">
        <f t="array" aca="1" ref="N109" ca="1">IF($Q109="","",INDEX('Nhập liệu'!$O$10:$O$10000,'Chi tiết'!$Q109))</f>
        <v>0</v>
      </c>
      <c r="O109" s="219">
        <f t="array" aca="1" ref="O109" ca="1">IF($Q109="","",INDEX('Nhập liệu'!$P$10:$P$10000,'Chi tiết'!$Q109))</f>
        <v>0</v>
      </c>
      <c r="P109" s="257"/>
      <c r="Q109" s="222">
        <f ca="1">IF(TYPE(MATCH($D$6,OFFSET('Nhập liệu'!$C$10,Q108,0):'Nhập liệu'!$C$10000,0)+Q108)=16,"",MATCH($D$6,OFFSET('Nhập liệu'!$C$10,Q108,0):'Nhập liệu'!$C$10000,0)+Q108)</f>
        <v>84</v>
      </c>
    </row>
    <row r="110" spans="2:17" ht="15.75" customHeight="1">
      <c r="B110" s="217">
        <f t="array" aca="1" ref="B110" ca="1">IF($Q110="","",INDEX('Nhập liệu'!$B$10:$B$10000,'Chi tiết'!$Q110))</f>
        <v>44057</v>
      </c>
      <c r="C110" s="262"/>
      <c r="D110" s="218" t="str">
        <f t="array" aca="1" ref="D110" ca="1">IF($Q110="","",INDEX('Nhập liệu'!$E$10:$E$10000,'Chi tiết'!$Q110))</f>
        <v>Đinh 5 phân</v>
      </c>
      <c r="E110" s="219" t="str">
        <f t="array" aca="1" ref="E110" ca="1">IF($Q110="","",INDEX('Nhập liệu'!$F$10:$F$10000,'Chi tiết'!$Q110))</f>
        <v>kg</v>
      </c>
      <c r="F110" s="220">
        <f t="array" aca="1" ref="F110" ca="1">IF($Q110="","",INDEX('Nhập liệu'!$G$10:$G$10000,'Chi tiết'!$Q110))</f>
        <v>0</v>
      </c>
      <c r="G110" s="219">
        <f t="array" aca="1" ref="G110" ca="1">IF($Q110="","",INDEX('Nhập liệu'!$H$10:$H$10000,'Chi tiết'!$Q110))</f>
        <v>22000</v>
      </c>
      <c r="H110" s="219">
        <f t="array" aca="1" ref="H110" ca="1">IF($Q110="","",INDEX('Nhập liệu'!$I$10:$I$10000,'Chi tiết'!$Q110))</f>
        <v>0</v>
      </c>
      <c r="I110" s="219">
        <f t="array" aca="1" ref="I110" ca="1">IF($Q110="","",INDEX('Nhập liệu'!$J$10:$J$10000,'Chi tiết'!$Q110))</f>
        <v>0</v>
      </c>
      <c r="J110" s="219">
        <f t="array" aca="1" ref="J110" ca="1">IF($Q110="","",INDEX('Nhập liệu'!$K$10:$K$10000,'Chi tiết'!$Q110))</f>
        <v>0</v>
      </c>
      <c r="K110" s="219">
        <f t="array" aca="1" ref="K110" ca="1">IF($Q110="","",INDEX('Nhập liệu'!$L$10:$L$10000,'Chi tiết'!$Q110))</f>
        <v>22000</v>
      </c>
      <c r="L110" s="219">
        <f t="array" aca="1" ref="L110" ca="1">IF($Q110="","",INDEX('Nhập liệu'!$M$10:$M$10000,'Chi tiết'!$Q110))</f>
        <v>0</v>
      </c>
      <c r="M110" s="219">
        <f t="array" aca="1" ref="M110" ca="1">IF($Q110="","",INDEX('Nhập liệu'!$N$10:$N$10000,'Chi tiết'!$Q110))</f>
        <v>0</v>
      </c>
      <c r="N110" s="219">
        <f t="array" aca="1" ref="N110" ca="1">IF($Q110="","",INDEX('Nhập liệu'!$O$10:$O$10000,'Chi tiết'!$Q110))</f>
        <v>0</v>
      </c>
      <c r="O110" s="219">
        <f t="array" aca="1" ref="O110" ca="1">IF($Q110="","",INDEX('Nhập liệu'!$P$10:$P$10000,'Chi tiết'!$Q110))</f>
        <v>0</v>
      </c>
      <c r="P110" s="257"/>
      <c r="Q110" s="222">
        <f ca="1">IF(TYPE(MATCH($D$6,OFFSET('Nhập liệu'!$C$10,Q109,0):'Nhập liệu'!$C$10000,0)+Q109)=16,"",MATCH($D$6,OFFSET('Nhập liệu'!$C$10,Q109,0):'Nhập liệu'!$C$10000,0)+Q109)</f>
        <v>85</v>
      </c>
    </row>
    <row r="111" spans="2:17" ht="15.75" customHeight="1">
      <c r="B111" s="217">
        <f t="array" aca="1" ref="B111" ca="1">IF($Q111="","",INDEX('Nhập liệu'!$B$10:$B$10000,'Chi tiết'!$Q111))</f>
        <v>44057</v>
      </c>
      <c r="C111" s="262"/>
      <c r="D111" s="218" t="str">
        <f t="array" aca="1" ref="D111" ca="1">IF($Q111="","",INDEX('Nhập liệu'!$E$10:$E$10000,'Chi tiết'!$Q111))</f>
        <v>Bột sét</v>
      </c>
      <c r="E111" s="219" t="str">
        <f t="array" aca="1" ref="E111" ca="1">IF($Q111="","",INDEX('Nhập liệu'!$F$10:$F$10000,'Chi tiết'!$Q111))</f>
        <v>kg</v>
      </c>
      <c r="F111" s="220">
        <f t="array" aca="1" ref="F111" ca="1">IF($Q111="","",INDEX('Nhập liệu'!$G$10:$G$10000,'Chi tiết'!$Q111))</f>
        <v>5</v>
      </c>
      <c r="G111" s="219">
        <f t="array" aca="1" ref="G111" ca="1">IF($Q111="","",INDEX('Nhập liệu'!$H$10:$H$10000,'Chi tiết'!$Q111))</f>
        <v>0</v>
      </c>
      <c r="H111" s="219">
        <f t="array" aca="1" ref="H111" ca="1">IF($Q111="","",INDEX('Nhập liệu'!$I$10:$I$10000,'Chi tiết'!$Q111))</f>
        <v>0</v>
      </c>
      <c r="I111" s="219">
        <f t="array" aca="1" ref="I111" ca="1">IF($Q111="","",INDEX('Nhập liệu'!$J$10:$J$10000,'Chi tiết'!$Q111))</f>
        <v>0</v>
      </c>
      <c r="J111" s="219">
        <f t="array" aca="1" ref="J111" ca="1">IF($Q111="","",INDEX('Nhập liệu'!$K$10:$K$10000,'Chi tiết'!$Q111))</f>
        <v>0</v>
      </c>
      <c r="K111" s="219">
        <f t="array" aca="1" ref="K111" ca="1">IF($Q111="","",INDEX('Nhập liệu'!$L$10:$L$10000,'Chi tiết'!$Q111))</f>
        <v>0</v>
      </c>
      <c r="L111" s="219">
        <f t="array" aca="1" ref="L111" ca="1">IF($Q111="","",INDEX('Nhập liệu'!$M$10:$M$10000,'Chi tiết'!$Q111))</f>
        <v>0</v>
      </c>
      <c r="M111" s="219">
        <f t="array" aca="1" ref="M111" ca="1">IF($Q111="","",INDEX('Nhập liệu'!$N$10:$N$10000,'Chi tiết'!$Q111))</f>
        <v>0</v>
      </c>
      <c r="N111" s="219">
        <f t="array" aca="1" ref="N111" ca="1">IF($Q111="","",INDEX('Nhập liệu'!$O$10:$O$10000,'Chi tiết'!$Q111))</f>
        <v>0</v>
      </c>
      <c r="O111" s="219">
        <f t="array" aca="1" ref="O111" ca="1">IF($Q111="","",INDEX('Nhập liệu'!$P$10:$P$10000,'Chi tiết'!$Q111))</f>
        <v>0</v>
      </c>
      <c r="P111" s="257"/>
      <c r="Q111" s="222">
        <f ca="1">IF(TYPE(MATCH($D$6,OFFSET('Nhập liệu'!$C$10,Q110,0):'Nhập liệu'!$C$10000,0)+Q110)=16,"",MATCH($D$6,OFFSET('Nhập liệu'!$C$10,Q110,0):'Nhập liệu'!$C$10000,0)+Q110)</f>
        <v>86</v>
      </c>
    </row>
    <row r="112" spans="2:17" ht="15.75" customHeight="1">
      <c r="B112" s="217">
        <f t="array" aca="1" ref="B112" ca="1">IF($Q112="","",INDEX('Nhập liệu'!$B$10:$B$10000,'Chi tiết'!$Q112))</f>
        <v>44058</v>
      </c>
      <c r="C112" s="262"/>
      <c r="D112" s="218" t="str">
        <f t="array" aca="1" ref="D112" ca="1">IF($Q112="","",INDEX('Nhập liệu'!$E$10:$E$10000,'Chi tiết'!$Q112))</f>
        <v xml:space="preserve">Cát vàng </v>
      </c>
      <c r="E112" s="219" t="str">
        <f t="array" aca="1" ref="E112" ca="1">IF($Q112="","",INDEX('Nhập liệu'!$F$10:$F$10000,'Chi tiết'!$Q112))</f>
        <v>M3</v>
      </c>
      <c r="F112" s="220">
        <f t="array" aca="1" ref="F112" ca="1">IF($Q112="","",INDEX('Nhập liệu'!$G$10:$G$10000,'Chi tiết'!$Q112))</f>
        <v>4</v>
      </c>
      <c r="G112" s="219">
        <f t="array" aca="1" ref="G112" ca="1">IF($Q112="","",INDEX('Nhập liệu'!$H$10:$H$10000,'Chi tiết'!$Q112))</f>
        <v>125000</v>
      </c>
      <c r="H112" s="219">
        <f t="array" aca="1" ref="H112" ca="1">IF($Q112="","",INDEX('Nhập liệu'!$I$10:$I$10000,'Chi tiết'!$Q112))</f>
        <v>0</v>
      </c>
      <c r="I112" s="219">
        <f t="array" aca="1" ref="I112" ca="1">IF($Q112="","",INDEX('Nhập liệu'!$J$10:$J$10000,'Chi tiết'!$Q112))</f>
        <v>0</v>
      </c>
      <c r="J112" s="219">
        <f t="array" aca="1" ref="J112" ca="1">IF($Q112="","",INDEX('Nhập liệu'!$K$10:$K$10000,'Chi tiết'!$Q112))</f>
        <v>0</v>
      </c>
      <c r="K112" s="219">
        <f t="array" aca="1" ref="K112" ca="1">IF($Q112="","",INDEX('Nhập liệu'!$L$10:$L$10000,'Chi tiết'!$Q112))</f>
        <v>500000</v>
      </c>
      <c r="L112" s="219">
        <f t="array" aca="1" ref="L112" ca="1">IF($Q112="","",INDEX('Nhập liệu'!$M$10:$M$10000,'Chi tiết'!$Q112))</f>
        <v>0</v>
      </c>
      <c r="M112" s="219">
        <f t="array" aca="1" ref="M112" ca="1">IF($Q112="","",INDEX('Nhập liệu'!$N$10:$N$10000,'Chi tiết'!$Q112))</f>
        <v>0</v>
      </c>
      <c r="N112" s="219">
        <f t="array" aca="1" ref="N112" ca="1">IF($Q112="","",INDEX('Nhập liệu'!$O$10:$O$10000,'Chi tiết'!$Q112))</f>
        <v>0</v>
      </c>
      <c r="O112" s="219">
        <f t="array" aca="1" ref="O112" ca="1">IF($Q112="","",INDEX('Nhập liệu'!$P$10:$P$10000,'Chi tiết'!$Q112))</f>
        <v>0</v>
      </c>
      <c r="P112" s="257"/>
      <c r="Q112" s="222">
        <f ca="1">IF(TYPE(MATCH($D$6,OFFSET('Nhập liệu'!$C$10,Q111,0):'Nhập liệu'!$C$10000,0)+Q111)=16,"",MATCH($D$6,OFFSET('Nhập liệu'!$C$10,Q111,0):'Nhập liệu'!$C$10000,0)+Q111)</f>
        <v>87</v>
      </c>
    </row>
    <row r="113" spans="2:17" ht="15.75" customHeight="1">
      <c r="B113" s="217">
        <f t="array" aca="1" ref="B113" ca="1">IF($Q113="","",INDEX('Nhập liệu'!$B$10:$B$10000,'Chi tiết'!$Q113))</f>
        <v>44059</v>
      </c>
      <c r="C113" s="262"/>
      <c r="D113" s="218" t="str">
        <f t="array" aca="1" ref="D113" ca="1">IF($Q113="","",INDEX('Nhập liệu'!$E$10:$E$10000,'Chi tiết'!$Q113))</f>
        <v>Đá 1 x 2</v>
      </c>
      <c r="E113" s="219" t="str">
        <f t="array" aca="1" ref="E113" ca="1">IF($Q113="","",INDEX('Nhập liệu'!$F$10:$F$10000,'Chi tiết'!$Q113))</f>
        <v>M3</v>
      </c>
      <c r="F113" s="220">
        <f t="array" aca="1" ref="F113" ca="1">IF($Q113="","",INDEX('Nhập liệu'!$G$10:$G$10000,'Chi tiết'!$Q113))</f>
        <v>8</v>
      </c>
      <c r="G113" s="219">
        <f t="array" aca="1" ref="G113" ca="1">IF($Q113="","",INDEX('Nhập liệu'!$H$10:$H$10000,'Chi tiết'!$Q113))</f>
        <v>360000</v>
      </c>
      <c r="H113" s="219">
        <f t="array" aca="1" ref="H113" ca="1">IF($Q113="","",INDEX('Nhập liệu'!$I$10:$I$10000,'Chi tiết'!$Q113))</f>
        <v>0</v>
      </c>
      <c r="I113" s="219">
        <f t="array" aca="1" ref="I113" ca="1">IF($Q113="","",INDEX('Nhập liệu'!$J$10:$J$10000,'Chi tiết'!$Q113))</f>
        <v>0</v>
      </c>
      <c r="J113" s="219">
        <f t="array" aca="1" ref="J113" ca="1">IF($Q113="","",INDEX('Nhập liệu'!$K$10:$K$10000,'Chi tiết'!$Q113))</f>
        <v>0</v>
      </c>
      <c r="K113" s="219">
        <f t="array" aca="1" ref="K113" ca="1">IF($Q113="","",INDEX('Nhập liệu'!$L$10:$L$10000,'Chi tiết'!$Q113))</f>
        <v>2880000</v>
      </c>
      <c r="L113" s="219">
        <f t="array" aca="1" ref="L113" ca="1">IF($Q113="","",INDEX('Nhập liệu'!$M$10:$M$10000,'Chi tiết'!$Q113))</f>
        <v>0</v>
      </c>
      <c r="M113" s="219">
        <f t="array" aca="1" ref="M113" ca="1">IF($Q113="","",INDEX('Nhập liệu'!$N$10:$N$10000,'Chi tiết'!$Q113))</f>
        <v>0</v>
      </c>
      <c r="N113" s="219">
        <f t="array" aca="1" ref="N113" ca="1">IF($Q113="","",INDEX('Nhập liệu'!$O$10:$O$10000,'Chi tiết'!$Q113))</f>
        <v>0</v>
      </c>
      <c r="O113" s="219">
        <f t="array" aca="1" ref="O113" ca="1">IF($Q113="","",INDEX('Nhập liệu'!$P$10:$P$10000,'Chi tiết'!$Q113))</f>
        <v>0</v>
      </c>
      <c r="P113" s="257"/>
      <c r="Q113" s="222">
        <f ca="1">IF(TYPE(MATCH($D$6,OFFSET('Nhập liệu'!$C$10,Q112,0):'Nhập liệu'!$C$10000,0)+Q112)=16,"",MATCH($D$6,OFFSET('Nhập liệu'!$C$10,Q112,0):'Nhập liệu'!$C$10000,0)+Q112)</f>
        <v>88</v>
      </c>
    </row>
    <row r="114" spans="2:17" ht="15.75" customHeight="1">
      <c r="B114" s="217">
        <f t="array" aca="1" ref="B114" ca="1">IF($Q114="","",INDEX('Nhập liệu'!$B$10:$B$10000,'Chi tiết'!$Q114))</f>
        <v>44061</v>
      </c>
      <c r="C114" s="262"/>
      <c r="D114" s="218" t="str">
        <f t="array" aca="1" ref="D114" ca="1">IF($Q114="","",INDEX('Nhập liệu'!$E$10:$E$10000,'Chi tiết'!$Q114))</f>
        <v>Cát vàng</v>
      </c>
      <c r="E114" s="219" t="str">
        <f t="array" aca="1" ref="E114" ca="1">IF($Q114="","",INDEX('Nhập liệu'!$F$10:$F$10000,'Chi tiết'!$Q114))</f>
        <v>M3</v>
      </c>
      <c r="F114" s="220">
        <f t="array" aca="1" ref="F114" ca="1">IF($Q114="","",INDEX('Nhập liệu'!$G$10:$G$10000,'Chi tiết'!$Q114))</f>
        <v>4</v>
      </c>
      <c r="G114" s="219">
        <f t="array" aca="1" ref="G114" ca="1">IF($Q114="","",INDEX('Nhập liệu'!$H$10:$H$10000,'Chi tiết'!$Q114))</f>
        <v>125000</v>
      </c>
      <c r="H114" s="219">
        <f t="array" aca="1" ref="H114" ca="1">IF($Q114="","",INDEX('Nhập liệu'!$I$10:$I$10000,'Chi tiết'!$Q114))</f>
        <v>0</v>
      </c>
      <c r="I114" s="219">
        <f t="array" aca="1" ref="I114" ca="1">IF($Q114="","",INDEX('Nhập liệu'!$J$10:$J$10000,'Chi tiết'!$Q114))</f>
        <v>0</v>
      </c>
      <c r="J114" s="219">
        <f t="array" aca="1" ref="J114" ca="1">IF($Q114="","",INDEX('Nhập liệu'!$K$10:$K$10000,'Chi tiết'!$Q114))</f>
        <v>0</v>
      </c>
      <c r="K114" s="219">
        <f t="array" aca="1" ref="K114" ca="1">IF($Q114="","",INDEX('Nhập liệu'!$L$10:$L$10000,'Chi tiết'!$Q114))</f>
        <v>500000</v>
      </c>
      <c r="L114" s="219">
        <f t="array" aca="1" ref="L114" ca="1">IF($Q114="","",INDEX('Nhập liệu'!$M$10:$M$10000,'Chi tiết'!$Q114))</f>
        <v>0</v>
      </c>
      <c r="M114" s="219">
        <f t="array" aca="1" ref="M114" ca="1">IF($Q114="","",INDEX('Nhập liệu'!$N$10:$N$10000,'Chi tiết'!$Q114))</f>
        <v>0</v>
      </c>
      <c r="N114" s="219">
        <f t="array" aca="1" ref="N114" ca="1">IF($Q114="","",INDEX('Nhập liệu'!$O$10:$O$10000,'Chi tiết'!$Q114))</f>
        <v>0</v>
      </c>
      <c r="O114" s="219">
        <f t="array" aca="1" ref="O114" ca="1">IF($Q114="","",INDEX('Nhập liệu'!$P$10:$P$10000,'Chi tiết'!$Q114))</f>
        <v>0</v>
      </c>
      <c r="P114" s="257"/>
      <c r="Q114" s="222">
        <f ca="1">IF(TYPE(MATCH($D$6,OFFSET('Nhập liệu'!$C$10,Q113,0):'Nhập liệu'!$C$10000,0)+Q113)=16,"",MATCH($D$6,OFFSET('Nhập liệu'!$C$10,Q113,0):'Nhập liệu'!$C$10000,0)+Q113)</f>
        <v>89</v>
      </c>
    </row>
    <row r="115" spans="2:17" ht="15.75" customHeight="1">
      <c r="B115" s="217">
        <f t="array" aca="1" ref="B115" ca="1">IF($Q115="","",INDEX('Nhập liệu'!$B$10:$B$10000,'Chi tiết'!$Q115))</f>
        <v>44061</v>
      </c>
      <c r="C115" s="262"/>
      <c r="D115" s="218" t="str">
        <f t="array" aca="1" ref="D115" ca="1">IF($Q115="","",INDEX('Nhập liệu'!$E$10:$E$10000,'Chi tiết'!$Q115))</f>
        <v>Xi măng DD PC40</v>
      </c>
      <c r="E115" s="219" t="str">
        <f t="array" aca="1" ref="E115" ca="1">IF($Q115="","",INDEX('Nhập liệu'!$F$10:$F$10000,'Chi tiết'!$Q115))</f>
        <v>bao</v>
      </c>
      <c r="F115" s="220">
        <f t="array" aca="1" ref="F115" ca="1">IF($Q115="","",INDEX('Nhập liệu'!$G$10:$G$10000,'Chi tiết'!$Q115))</f>
        <v>15</v>
      </c>
      <c r="G115" s="219">
        <f t="array" aca="1" ref="G115" ca="1">IF($Q115="","",INDEX('Nhập liệu'!$H$10:$H$10000,'Chi tiết'!$Q115))</f>
        <v>87000</v>
      </c>
      <c r="H115" s="219">
        <f t="array" aca="1" ref="H115" ca="1">IF($Q115="","",INDEX('Nhập liệu'!$I$10:$I$10000,'Chi tiết'!$Q115))</f>
        <v>0</v>
      </c>
      <c r="I115" s="219">
        <f t="array" aca="1" ref="I115" ca="1">IF($Q115="","",INDEX('Nhập liệu'!$J$10:$J$10000,'Chi tiết'!$Q115))</f>
        <v>0</v>
      </c>
      <c r="J115" s="219">
        <f t="array" aca="1" ref="J115" ca="1">IF($Q115="","",INDEX('Nhập liệu'!$K$10:$K$10000,'Chi tiết'!$Q115))</f>
        <v>0</v>
      </c>
      <c r="K115" s="219">
        <f t="array" aca="1" ref="K115" ca="1">IF($Q115="","",INDEX('Nhập liệu'!$L$10:$L$10000,'Chi tiết'!$Q115))</f>
        <v>1305000</v>
      </c>
      <c r="L115" s="219">
        <f t="array" aca="1" ref="L115" ca="1">IF($Q115="","",INDEX('Nhập liệu'!$M$10:$M$10000,'Chi tiết'!$Q115))</f>
        <v>0</v>
      </c>
      <c r="M115" s="219">
        <f t="array" aca="1" ref="M115" ca="1">IF($Q115="","",INDEX('Nhập liệu'!$N$10:$N$10000,'Chi tiết'!$Q115))</f>
        <v>0</v>
      </c>
      <c r="N115" s="219">
        <f t="array" aca="1" ref="N115" ca="1">IF($Q115="","",INDEX('Nhập liệu'!$O$10:$O$10000,'Chi tiết'!$Q115))</f>
        <v>0</v>
      </c>
      <c r="O115" s="219">
        <f t="array" aca="1" ref="O115" ca="1">IF($Q115="","",INDEX('Nhập liệu'!$P$10:$P$10000,'Chi tiết'!$Q115))</f>
        <v>0</v>
      </c>
      <c r="P115" s="257"/>
      <c r="Q115" s="222">
        <f ca="1">IF(TYPE(MATCH($D$6,OFFSET('Nhập liệu'!$C$10,Q114,0):'Nhập liệu'!$C$10000,0)+Q114)=16,"",MATCH($D$6,OFFSET('Nhập liệu'!$C$10,Q114,0):'Nhập liệu'!$C$10000,0)+Q114)</f>
        <v>90</v>
      </c>
    </row>
    <row r="116" spans="2:17" ht="15.75" customHeight="1">
      <c r="B116" s="217">
        <f t="array" aca="1" ref="B116" ca="1">IF($Q116="","",INDEX('Nhập liệu'!$B$10:$B$10000,'Chi tiết'!$Q116))</f>
        <v>44061</v>
      </c>
      <c r="C116" s="262"/>
      <c r="D116" s="218" t="str">
        <f t="array" aca="1" ref="D116" ca="1">IF($Q116="","",INDEX('Nhập liệu'!$E$10:$E$10000,'Chi tiết'!$Q116))</f>
        <v>Kẽm buộc</v>
      </c>
      <c r="E116" s="219" t="str">
        <f t="array" aca="1" ref="E116" ca="1">IF($Q116="","",INDEX('Nhập liệu'!$F$10:$F$10000,'Chi tiết'!$Q116))</f>
        <v>kg</v>
      </c>
      <c r="F116" s="220">
        <f t="array" aca="1" ref="F116" ca="1">IF($Q116="","",INDEX('Nhập liệu'!$G$10:$G$10000,'Chi tiết'!$Q116))</f>
        <v>20</v>
      </c>
      <c r="G116" s="219">
        <f t="array" aca="1" ref="G116" ca="1">IF($Q116="","",INDEX('Nhập liệu'!$H$10:$H$10000,'Chi tiết'!$Q116))</f>
        <v>18000</v>
      </c>
      <c r="H116" s="219">
        <f t="array" aca="1" ref="H116" ca="1">IF($Q116="","",INDEX('Nhập liệu'!$I$10:$I$10000,'Chi tiết'!$Q116))</f>
        <v>0</v>
      </c>
      <c r="I116" s="219">
        <f t="array" aca="1" ref="I116" ca="1">IF($Q116="","",INDEX('Nhập liệu'!$J$10:$J$10000,'Chi tiết'!$Q116))</f>
        <v>0</v>
      </c>
      <c r="J116" s="219">
        <f t="array" aca="1" ref="J116" ca="1">IF($Q116="","",INDEX('Nhập liệu'!$K$10:$K$10000,'Chi tiết'!$Q116))</f>
        <v>0</v>
      </c>
      <c r="K116" s="219">
        <f t="array" aca="1" ref="K116" ca="1">IF($Q116="","",INDEX('Nhập liệu'!$L$10:$L$10000,'Chi tiết'!$Q116))</f>
        <v>360000</v>
      </c>
      <c r="L116" s="219">
        <f t="array" aca="1" ref="L116" ca="1">IF($Q116="","",INDEX('Nhập liệu'!$M$10:$M$10000,'Chi tiết'!$Q116))</f>
        <v>0</v>
      </c>
      <c r="M116" s="219">
        <f t="array" aca="1" ref="M116" ca="1">IF($Q116="","",INDEX('Nhập liệu'!$N$10:$N$10000,'Chi tiết'!$Q116))</f>
        <v>0</v>
      </c>
      <c r="N116" s="219">
        <f t="array" aca="1" ref="N116" ca="1">IF($Q116="","",INDEX('Nhập liệu'!$O$10:$O$10000,'Chi tiết'!$Q116))</f>
        <v>0</v>
      </c>
      <c r="O116" s="219">
        <f t="array" aca="1" ref="O116" ca="1">IF($Q116="","",INDEX('Nhập liệu'!$P$10:$P$10000,'Chi tiết'!$Q116))</f>
        <v>0</v>
      </c>
      <c r="P116" s="257"/>
      <c r="Q116" s="222">
        <f ca="1">IF(TYPE(MATCH($D$6,OFFSET('Nhập liệu'!$C$10,Q115,0):'Nhập liệu'!$C$10000,0)+Q115)=16,"",MATCH($D$6,OFFSET('Nhập liệu'!$C$10,Q115,0):'Nhập liệu'!$C$10000,0)+Q115)</f>
        <v>91</v>
      </c>
    </row>
    <row r="117" spans="2:17" ht="15.75" customHeight="1">
      <c r="B117" s="217">
        <f t="array" aca="1" ref="B117" ca="1">IF($Q117="","",INDEX('Nhập liệu'!$B$10:$B$10000,'Chi tiết'!$Q117))</f>
        <v>44062</v>
      </c>
      <c r="C117" s="262"/>
      <c r="D117" s="218" t="str">
        <f t="array" aca="1" ref="D117" ca="1">IF($Q117="","",INDEX('Nhập liệu'!$E$10:$E$10000,'Chi tiết'!$Q117))</f>
        <v>Cát vàng</v>
      </c>
      <c r="E117" s="219" t="str">
        <f t="array" aca="1" ref="E117" ca="1">IF($Q117="","",INDEX('Nhập liệu'!$F$10:$F$10000,'Chi tiết'!$Q117))</f>
        <v>M3</v>
      </c>
      <c r="F117" s="220">
        <f t="array" aca="1" ref="F117" ca="1">IF($Q117="","",INDEX('Nhập liệu'!$G$10:$G$10000,'Chi tiết'!$Q117))</f>
        <v>4</v>
      </c>
      <c r="G117" s="219">
        <f t="array" aca="1" ref="G117" ca="1">IF($Q117="","",INDEX('Nhập liệu'!$H$10:$H$10000,'Chi tiết'!$Q117))</f>
        <v>125000</v>
      </c>
      <c r="H117" s="219">
        <f t="array" aca="1" ref="H117" ca="1">IF($Q117="","",INDEX('Nhập liệu'!$I$10:$I$10000,'Chi tiết'!$Q117))</f>
        <v>0</v>
      </c>
      <c r="I117" s="219">
        <f t="array" aca="1" ref="I117" ca="1">IF($Q117="","",INDEX('Nhập liệu'!$J$10:$J$10000,'Chi tiết'!$Q117))</f>
        <v>0</v>
      </c>
      <c r="J117" s="219">
        <f t="array" aca="1" ref="J117" ca="1">IF($Q117="","",INDEX('Nhập liệu'!$K$10:$K$10000,'Chi tiết'!$Q117))</f>
        <v>0</v>
      </c>
      <c r="K117" s="219">
        <f t="array" aca="1" ref="K117" ca="1">IF($Q117="","",INDEX('Nhập liệu'!$L$10:$L$10000,'Chi tiết'!$Q117))</f>
        <v>500000</v>
      </c>
      <c r="L117" s="219">
        <f t="array" aca="1" ref="L117" ca="1">IF($Q117="","",INDEX('Nhập liệu'!$M$10:$M$10000,'Chi tiết'!$Q117))</f>
        <v>0</v>
      </c>
      <c r="M117" s="219">
        <f t="array" aca="1" ref="M117" ca="1">IF($Q117="","",INDEX('Nhập liệu'!$N$10:$N$10000,'Chi tiết'!$Q117))</f>
        <v>0</v>
      </c>
      <c r="N117" s="219">
        <f t="array" aca="1" ref="N117" ca="1">IF($Q117="","",INDEX('Nhập liệu'!$O$10:$O$10000,'Chi tiết'!$Q117))</f>
        <v>0</v>
      </c>
      <c r="O117" s="219">
        <f t="array" aca="1" ref="O117" ca="1">IF($Q117="","",INDEX('Nhập liệu'!$P$10:$P$10000,'Chi tiết'!$Q117))</f>
        <v>0</v>
      </c>
      <c r="P117" s="257"/>
      <c r="Q117" s="222">
        <f ca="1">IF(TYPE(MATCH($D$6,OFFSET('Nhập liệu'!$C$10,Q116,0):'Nhập liệu'!$C$10000,0)+Q116)=16,"",MATCH($D$6,OFFSET('Nhập liệu'!$C$10,Q116,0):'Nhập liệu'!$C$10000,0)+Q116)</f>
        <v>92</v>
      </c>
    </row>
    <row r="118" spans="2:17" ht="15.75" customHeight="1">
      <c r="B118" s="217">
        <f t="array" aca="1" ref="B118" ca="1">IF($Q118="","",INDEX('Nhập liệu'!$B$10:$B$10000,'Chi tiết'!$Q118))</f>
        <v>44062</v>
      </c>
      <c r="C118" s="262"/>
      <c r="D118" s="218" t="str">
        <f t="array" aca="1" ref="D118" ca="1">IF($Q118="","",INDEX('Nhập liệu'!$E$10:$E$10000,'Chi tiết'!$Q118))</f>
        <v>Đá 1 x 2</v>
      </c>
      <c r="E118" s="219" t="str">
        <f t="array" aca="1" ref="E118" ca="1">IF($Q118="","",INDEX('Nhập liệu'!$F$10:$F$10000,'Chi tiết'!$Q118))</f>
        <v>M3</v>
      </c>
      <c r="F118" s="220">
        <f t="array" aca="1" ref="F118" ca="1">IF($Q118="","",INDEX('Nhập liệu'!$G$10:$G$10000,'Chi tiết'!$Q118))</f>
        <v>4</v>
      </c>
      <c r="G118" s="219">
        <f t="array" aca="1" ref="G118" ca="1">IF($Q118="","",INDEX('Nhập liệu'!$H$10:$H$10000,'Chi tiết'!$Q118))</f>
        <v>360000</v>
      </c>
      <c r="H118" s="219">
        <f t="array" aca="1" ref="H118" ca="1">IF($Q118="","",INDEX('Nhập liệu'!$I$10:$I$10000,'Chi tiết'!$Q118))</f>
        <v>0</v>
      </c>
      <c r="I118" s="219">
        <f t="array" aca="1" ref="I118" ca="1">IF($Q118="","",INDEX('Nhập liệu'!$J$10:$J$10000,'Chi tiết'!$Q118))</f>
        <v>0</v>
      </c>
      <c r="J118" s="219">
        <f t="array" aca="1" ref="J118" ca="1">IF($Q118="","",INDEX('Nhập liệu'!$K$10:$K$10000,'Chi tiết'!$Q118))</f>
        <v>0</v>
      </c>
      <c r="K118" s="219">
        <f t="array" aca="1" ref="K118" ca="1">IF($Q118="","",INDEX('Nhập liệu'!$L$10:$L$10000,'Chi tiết'!$Q118))</f>
        <v>1440000</v>
      </c>
      <c r="L118" s="219">
        <f t="array" aca="1" ref="L118" ca="1">IF($Q118="","",INDEX('Nhập liệu'!$M$10:$M$10000,'Chi tiết'!$Q118))</f>
        <v>0</v>
      </c>
      <c r="M118" s="219">
        <f t="array" aca="1" ref="M118" ca="1">IF($Q118="","",INDEX('Nhập liệu'!$N$10:$N$10000,'Chi tiết'!$Q118))</f>
        <v>0</v>
      </c>
      <c r="N118" s="219">
        <f t="array" aca="1" ref="N118" ca="1">IF($Q118="","",INDEX('Nhập liệu'!$O$10:$O$10000,'Chi tiết'!$Q118))</f>
        <v>0</v>
      </c>
      <c r="O118" s="219">
        <f t="array" aca="1" ref="O118" ca="1">IF($Q118="","",INDEX('Nhập liệu'!$P$10:$P$10000,'Chi tiết'!$Q118))</f>
        <v>0</v>
      </c>
      <c r="P118" s="257"/>
      <c r="Q118" s="222">
        <f ca="1">IF(TYPE(MATCH($D$6,OFFSET('Nhập liệu'!$C$10,Q117,0):'Nhập liệu'!$C$10000,0)+Q117)=16,"",MATCH($D$6,OFFSET('Nhập liệu'!$C$10,Q117,0):'Nhập liệu'!$C$10000,0)+Q117)</f>
        <v>93</v>
      </c>
    </row>
    <row r="119" spans="2:17" ht="15.75" customHeight="1">
      <c r="B119" s="217">
        <f t="array" aca="1" ref="B119" ca="1">IF($Q119="","",INDEX('Nhập liệu'!$B$10:$B$10000,'Chi tiết'!$Q119))</f>
        <v>44062</v>
      </c>
      <c r="C119" s="262"/>
      <c r="D119" s="218" t="str">
        <f t="array" aca="1" ref="D119" ca="1">IF($Q119="","",INDEX('Nhập liệu'!$E$10:$E$10000,'Chi tiết'!$Q119))</f>
        <v>Xi măng DD PC40</v>
      </c>
      <c r="E119" s="219" t="str">
        <f t="array" aca="1" ref="E119" ca="1">IF($Q119="","",INDEX('Nhập liệu'!$F$10:$F$10000,'Chi tiết'!$Q119))</f>
        <v>bao</v>
      </c>
      <c r="F119" s="220">
        <f t="array" aca="1" ref="F119" ca="1">IF($Q119="","",INDEX('Nhập liệu'!$G$10:$G$10000,'Chi tiết'!$Q119))</f>
        <v>15</v>
      </c>
      <c r="G119" s="219">
        <f t="array" aca="1" ref="G119" ca="1">IF($Q119="","",INDEX('Nhập liệu'!$H$10:$H$10000,'Chi tiết'!$Q119))</f>
        <v>87000</v>
      </c>
      <c r="H119" s="219">
        <f t="array" aca="1" ref="H119" ca="1">IF($Q119="","",INDEX('Nhập liệu'!$I$10:$I$10000,'Chi tiết'!$Q119))</f>
        <v>0</v>
      </c>
      <c r="I119" s="219">
        <f t="array" aca="1" ref="I119" ca="1">IF($Q119="","",INDEX('Nhập liệu'!$J$10:$J$10000,'Chi tiết'!$Q119))</f>
        <v>0</v>
      </c>
      <c r="J119" s="219">
        <f t="array" aca="1" ref="J119" ca="1">IF($Q119="","",INDEX('Nhập liệu'!$K$10:$K$10000,'Chi tiết'!$Q119))</f>
        <v>0</v>
      </c>
      <c r="K119" s="219">
        <f t="array" aca="1" ref="K119" ca="1">IF($Q119="","",INDEX('Nhập liệu'!$L$10:$L$10000,'Chi tiết'!$Q119))</f>
        <v>1305000</v>
      </c>
      <c r="L119" s="219">
        <f t="array" aca="1" ref="L119" ca="1">IF($Q119="","",INDEX('Nhập liệu'!$M$10:$M$10000,'Chi tiết'!$Q119))</f>
        <v>0</v>
      </c>
      <c r="M119" s="219">
        <f t="array" aca="1" ref="M119" ca="1">IF($Q119="","",INDEX('Nhập liệu'!$N$10:$N$10000,'Chi tiết'!$Q119))</f>
        <v>0</v>
      </c>
      <c r="N119" s="219">
        <f t="array" aca="1" ref="N119" ca="1">IF($Q119="","",INDEX('Nhập liệu'!$O$10:$O$10000,'Chi tiết'!$Q119))</f>
        <v>0</v>
      </c>
      <c r="O119" s="219">
        <f t="array" aca="1" ref="O119" ca="1">IF($Q119="","",INDEX('Nhập liệu'!$P$10:$P$10000,'Chi tiết'!$Q119))</f>
        <v>0</v>
      </c>
      <c r="P119" s="257"/>
      <c r="Q119" s="222">
        <f ca="1">IF(TYPE(MATCH($D$6,OFFSET('Nhập liệu'!$C$10,Q118,0):'Nhập liệu'!$C$10000,0)+Q118)=16,"",MATCH($D$6,OFFSET('Nhập liệu'!$C$10,Q118,0):'Nhập liệu'!$C$10000,0)+Q118)</f>
        <v>94</v>
      </c>
    </row>
    <row r="120" spans="2:17" ht="15.75" customHeight="1">
      <c r="B120" s="217">
        <f t="array" aca="1" ref="B120" ca="1">IF($Q120="","",INDEX('Nhập liệu'!$B$10:$B$10000,'Chi tiết'!$Q120))</f>
        <v>44063</v>
      </c>
      <c r="C120" s="262"/>
      <c r="D120" s="218" t="str">
        <f t="array" aca="1" ref="D120" ca="1">IF($Q120="","",INDEX('Nhập liệu'!$E$10:$E$10000,'Chi tiết'!$Q120))</f>
        <v>Xi măng DD PC40</v>
      </c>
      <c r="E120" s="219" t="str">
        <f t="array" aca="1" ref="E120" ca="1">IF($Q120="","",INDEX('Nhập liệu'!$F$10:$F$10000,'Chi tiết'!$Q120))</f>
        <v>bao</v>
      </c>
      <c r="F120" s="220">
        <f t="array" aca="1" ref="F120" ca="1">IF($Q120="","",INDEX('Nhập liệu'!$G$10:$G$10000,'Chi tiết'!$Q120))</f>
        <v>15</v>
      </c>
      <c r="G120" s="219">
        <f t="array" aca="1" ref="G120" ca="1">IF($Q120="","",INDEX('Nhập liệu'!$H$10:$H$10000,'Chi tiết'!$Q120))</f>
        <v>87000</v>
      </c>
      <c r="H120" s="219">
        <f t="array" aca="1" ref="H120" ca="1">IF($Q120="","",INDEX('Nhập liệu'!$I$10:$I$10000,'Chi tiết'!$Q120))</f>
        <v>0</v>
      </c>
      <c r="I120" s="219">
        <f t="array" aca="1" ref="I120" ca="1">IF($Q120="","",INDEX('Nhập liệu'!$J$10:$J$10000,'Chi tiết'!$Q120))</f>
        <v>0</v>
      </c>
      <c r="J120" s="219">
        <f t="array" aca="1" ref="J120" ca="1">IF($Q120="","",INDEX('Nhập liệu'!$K$10:$K$10000,'Chi tiết'!$Q120))</f>
        <v>0</v>
      </c>
      <c r="K120" s="219">
        <f t="array" aca="1" ref="K120" ca="1">IF($Q120="","",INDEX('Nhập liệu'!$L$10:$L$10000,'Chi tiết'!$Q120))</f>
        <v>1305000</v>
      </c>
      <c r="L120" s="219">
        <f t="array" aca="1" ref="L120" ca="1">IF($Q120="","",INDEX('Nhập liệu'!$M$10:$M$10000,'Chi tiết'!$Q120))</f>
        <v>0</v>
      </c>
      <c r="M120" s="219">
        <f t="array" aca="1" ref="M120" ca="1">IF($Q120="","",INDEX('Nhập liệu'!$N$10:$N$10000,'Chi tiết'!$Q120))</f>
        <v>0</v>
      </c>
      <c r="N120" s="219">
        <f t="array" aca="1" ref="N120" ca="1">IF($Q120="","",INDEX('Nhập liệu'!$O$10:$O$10000,'Chi tiết'!$Q120))</f>
        <v>0</v>
      </c>
      <c r="O120" s="219">
        <f t="array" aca="1" ref="O120" ca="1">IF($Q120="","",INDEX('Nhập liệu'!$P$10:$P$10000,'Chi tiết'!$Q120))</f>
        <v>0</v>
      </c>
      <c r="P120" s="257"/>
      <c r="Q120" s="222">
        <f ca="1">IF(TYPE(MATCH($D$6,OFFSET('Nhập liệu'!$C$10,Q119,0):'Nhập liệu'!$C$10000,0)+Q119)=16,"",MATCH($D$6,OFFSET('Nhập liệu'!$C$10,Q119,0):'Nhập liệu'!$C$10000,0)+Q119)</f>
        <v>95</v>
      </c>
    </row>
    <row r="121" spans="2:17" ht="15.75" customHeight="1">
      <c r="B121" s="217">
        <f t="array" aca="1" ref="B121" ca="1">IF($Q121="","",INDEX('Nhập liệu'!$B$10:$B$10000,'Chi tiết'!$Q121))</f>
        <v>44064</v>
      </c>
      <c r="C121" s="262"/>
      <c r="D121" s="218" t="str">
        <f t="array" aca="1" ref="D121" ca="1">IF($Q121="","",INDEX('Nhập liệu'!$E$10:$E$10000,'Chi tiết'!$Q121))</f>
        <v>Đá 4x6 trắng</v>
      </c>
      <c r="E121" s="219" t="str">
        <f t="array" aca="1" ref="E121" ca="1">IF($Q121="","",INDEX('Nhập liệu'!$F$10:$F$10000,'Chi tiết'!$Q121))</f>
        <v>M3</v>
      </c>
      <c r="F121" s="220">
        <f t="array" aca="1" ref="F121" ca="1">IF($Q121="","",INDEX('Nhập liệu'!$G$10:$G$10000,'Chi tiết'!$Q121))</f>
        <v>4</v>
      </c>
      <c r="G121" s="219">
        <f t="array" aca="1" ref="G121" ca="1">IF($Q121="","",INDEX('Nhập liệu'!$H$10:$H$10000,'Chi tiết'!$Q121))</f>
        <v>350000</v>
      </c>
      <c r="H121" s="219">
        <f t="array" aca="1" ref="H121" ca="1">IF($Q121="","",INDEX('Nhập liệu'!$I$10:$I$10000,'Chi tiết'!$Q121))</f>
        <v>0</v>
      </c>
      <c r="I121" s="219">
        <f t="array" aca="1" ref="I121" ca="1">IF($Q121="","",INDEX('Nhập liệu'!$J$10:$J$10000,'Chi tiết'!$Q121))</f>
        <v>0</v>
      </c>
      <c r="J121" s="219">
        <f t="array" aca="1" ref="J121" ca="1">IF($Q121="","",INDEX('Nhập liệu'!$K$10:$K$10000,'Chi tiết'!$Q121))</f>
        <v>0</v>
      </c>
      <c r="K121" s="219">
        <f t="array" aca="1" ref="K121" ca="1">IF($Q121="","",INDEX('Nhập liệu'!$L$10:$L$10000,'Chi tiết'!$Q121))</f>
        <v>1400000</v>
      </c>
      <c r="L121" s="219">
        <f t="array" aca="1" ref="L121" ca="1">IF($Q121="","",INDEX('Nhập liệu'!$M$10:$M$10000,'Chi tiết'!$Q121))</f>
        <v>0</v>
      </c>
      <c r="M121" s="219">
        <f t="array" aca="1" ref="M121" ca="1">IF($Q121="","",INDEX('Nhập liệu'!$N$10:$N$10000,'Chi tiết'!$Q121))</f>
        <v>0</v>
      </c>
      <c r="N121" s="219">
        <f t="array" aca="1" ref="N121" ca="1">IF($Q121="","",INDEX('Nhập liệu'!$O$10:$O$10000,'Chi tiết'!$Q121))</f>
        <v>0</v>
      </c>
      <c r="O121" s="219">
        <f t="array" aca="1" ref="O121" ca="1">IF($Q121="","",INDEX('Nhập liệu'!$P$10:$P$10000,'Chi tiết'!$Q121))</f>
        <v>0</v>
      </c>
      <c r="P121" s="257"/>
      <c r="Q121" s="222">
        <f ca="1">IF(TYPE(MATCH($D$6,OFFSET('Nhập liệu'!$C$10,Q120,0):'Nhập liệu'!$C$10000,0)+Q120)=16,"",MATCH($D$6,OFFSET('Nhập liệu'!$C$10,Q120,0):'Nhập liệu'!$C$10000,0)+Q120)</f>
        <v>96</v>
      </c>
    </row>
    <row r="122" spans="2:17" ht="15.75" customHeight="1">
      <c r="B122" s="217">
        <f t="array" aca="1" ref="B122" ca="1">IF($Q122="","",INDEX('Nhập liệu'!$B$10:$B$10000,'Chi tiết'!$Q122))</f>
        <v>44065</v>
      </c>
      <c r="C122" s="262"/>
      <c r="D122" s="218" t="str">
        <f t="array" aca="1" ref="D122" ca="1">IF($Q122="","",INDEX('Nhập liệu'!$E$10:$E$10000,'Chi tiết'!$Q122))</f>
        <v>Đá 1 x 2</v>
      </c>
      <c r="E122" s="219" t="str">
        <f t="array" aca="1" ref="E122" ca="1">IF($Q122="","",INDEX('Nhập liệu'!$F$10:$F$10000,'Chi tiết'!$Q122))</f>
        <v>M3</v>
      </c>
      <c r="F122" s="220">
        <f t="array" aca="1" ref="F122" ca="1">IF($Q122="","",INDEX('Nhập liệu'!$G$10:$G$10000,'Chi tiết'!$Q122))</f>
        <v>4</v>
      </c>
      <c r="G122" s="219">
        <f t="array" aca="1" ref="G122" ca="1">IF($Q122="","",INDEX('Nhập liệu'!$H$10:$H$10000,'Chi tiết'!$Q122))</f>
        <v>360000</v>
      </c>
      <c r="H122" s="219">
        <f t="array" aca="1" ref="H122" ca="1">IF($Q122="","",INDEX('Nhập liệu'!$I$10:$I$10000,'Chi tiết'!$Q122))</f>
        <v>0</v>
      </c>
      <c r="I122" s="219">
        <f t="array" aca="1" ref="I122" ca="1">IF($Q122="","",INDEX('Nhập liệu'!$J$10:$J$10000,'Chi tiết'!$Q122))</f>
        <v>0</v>
      </c>
      <c r="J122" s="219">
        <f t="array" aca="1" ref="J122" ca="1">IF($Q122="","",INDEX('Nhập liệu'!$K$10:$K$10000,'Chi tiết'!$Q122))</f>
        <v>0</v>
      </c>
      <c r="K122" s="219">
        <f t="array" aca="1" ref="K122" ca="1">IF($Q122="","",INDEX('Nhập liệu'!$L$10:$L$10000,'Chi tiết'!$Q122))</f>
        <v>1440000</v>
      </c>
      <c r="L122" s="219">
        <f t="array" aca="1" ref="L122" ca="1">IF($Q122="","",INDEX('Nhập liệu'!$M$10:$M$10000,'Chi tiết'!$Q122))</f>
        <v>0</v>
      </c>
      <c r="M122" s="219">
        <f t="array" aca="1" ref="M122" ca="1">IF($Q122="","",INDEX('Nhập liệu'!$N$10:$N$10000,'Chi tiết'!$Q122))</f>
        <v>0</v>
      </c>
      <c r="N122" s="219">
        <f t="array" aca="1" ref="N122" ca="1">IF($Q122="","",INDEX('Nhập liệu'!$O$10:$O$10000,'Chi tiết'!$Q122))</f>
        <v>0</v>
      </c>
      <c r="O122" s="219">
        <f t="array" aca="1" ref="O122" ca="1">IF($Q122="","",INDEX('Nhập liệu'!$P$10:$P$10000,'Chi tiết'!$Q122))</f>
        <v>0</v>
      </c>
      <c r="P122" s="257"/>
      <c r="Q122" s="222">
        <f ca="1">IF(TYPE(MATCH($D$6,OFFSET('Nhập liệu'!$C$10,Q121,0):'Nhập liệu'!$C$10000,0)+Q121)=16,"",MATCH($D$6,OFFSET('Nhập liệu'!$C$10,Q121,0):'Nhập liệu'!$C$10000,0)+Q121)</f>
        <v>97</v>
      </c>
    </row>
    <row r="123" spans="2:17" ht="15.75" customHeight="1">
      <c r="B123" s="217">
        <f t="array" aca="1" ref="B123" ca="1">IF($Q123="","",INDEX('Nhập liệu'!$B$10:$B$10000,'Chi tiết'!$Q123))</f>
        <v>44065</v>
      </c>
      <c r="C123" s="262"/>
      <c r="D123" s="218" t="str">
        <f t="array" aca="1" ref="D123" ca="1">IF($Q123="","",INDEX('Nhập liệu'!$E$10:$E$10000,'Chi tiết'!$Q123))</f>
        <v>Xi măng DD PC40</v>
      </c>
      <c r="E123" s="219" t="str">
        <f t="array" aca="1" ref="E123" ca="1">IF($Q123="","",INDEX('Nhập liệu'!$F$10:$F$10000,'Chi tiết'!$Q123))</f>
        <v>bao</v>
      </c>
      <c r="F123" s="220">
        <f t="array" aca="1" ref="F123" ca="1">IF($Q123="","",INDEX('Nhập liệu'!$G$10:$G$10000,'Chi tiết'!$Q123))</f>
        <v>55</v>
      </c>
      <c r="G123" s="219">
        <f t="array" aca="1" ref="G123" ca="1">IF($Q123="","",INDEX('Nhập liệu'!$H$10:$H$10000,'Chi tiết'!$Q123))</f>
        <v>87000</v>
      </c>
      <c r="H123" s="219">
        <f t="array" aca="1" ref="H123" ca="1">IF($Q123="","",INDEX('Nhập liệu'!$I$10:$I$10000,'Chi tiết'!$Q123))</f>
        <v>0</v>
      </c>
      <c r="I123" s="219">
        <f t="array" aca="1" ref="I123" ca="1">IF($Q123="","",INDEX('Nhập liệu'!$J$10:$J$10000,'Chi tiết'!$Q123))</f>
        <v>0</v>
      </c>
      <c r="J123" s="219">
        <f t="array" aca="1" ref="J123" ca="1">IF($Q123="","",INDEX('Nhập liệu'!$K$10:$K$10000,'Chi tiết'!$Q123))</f>
        <v>0</v>
      </c>
      <c r="K123" s="219">
        <f t="array" aca="1" ref="K123" ca="1">IF($Q123="","",INDEX('Nhập liệu'!$L$10:$L$10000,'Chi tiết'!$Q123))</f>
        <v>4785000</v>
      </c>
      <c r="L123" s="219">
        <f t="array" aca="1" ref="L123" ca="1">IF($Q123="","",INDEX('Nhập liệu'!$M$10:$M$10000,'Chi tiết'!$Q123))</f>
        <v>0</v>
      </c>
      <c r="M123" s="219">
        <f t="array" aca="1" ref="M123" ca="1">IF($Q123="","",INDEX('Nhập liệu'!$N$10:$N$10000,'Chi tiết'!$Q123))</f>
        <v>0</v>
      </c>
      <c r="N123" s="219">
        <f t="array" aca="1" ref="N123" ca="1">IF($Q123="","",INDEX('Nhập liệu'!$O$10:$O$10000,'Chi tiết'!$Q123))</f>
        <v>0</v>
      </c>
      <c r="O123" s="219">
        <f t="array" aca="1" ref="O123" ca="1">IF($Q123="","",INDEX('Nhập liệu'!$P$10:$P$10000,'Chi tiết'!$Q123))</f>
        <v>0</v>
      </c>
      <c r="P123" s="257"/>
      <c r="Q123" s="222">
        <f ca="1">IF(TYPE(MATCH($D$6,OFFSET('Nhập liệu'!$C$10,Q122,0):'Nhập liệu'!$C$10000,0)+Q122)=16,"",MATCH($D$6,OFFSET('Nhập liệu'!$C$10,Q122,0):'Nhập liệu'!$C$10000,0)+Q122)</f>
        <v>98</v>
      </c>
    </row>
    <row r="124" spans="2:17" ht="15.75" customHeight="1">
      <c r="B124" s="217">
        <f t="array" aca="1" ref="B124" ca="1">IF($Q124="","",INDEX('Nhập liệu'!$B$10:$B$10000,'Chi tiết'!$Q124))</f>
        <v>44066</v>
      </c>
      <c r="C124" s="262"/>
      <c r="D124" s="218" t="str">
        <f t="array" aca="1" ref="D124" ca="1">IF($Q124="","",INDEX('Nhập liệu'!$E$10:$E$10000,'Chi tiết'!$Q124))</f>
        <v>Kẽm buộc</v>
      </c>
      <c r="E124" s="219" t="str">
        <f t="array" aca="1" ref="E124" ca="1">IF($Q124="","",INDEX('Nhập liệu'!$F$10:$F$10000,'Chi tiết'!$Q124))</f>
        <v>kg</v>
      </c>
      <c r="F124" s="220">
        <f t="array" aca="1" ref="F124" ca="1">IF($Q124="","",INDEX('Nhập liệu'!$G$10:$G$10000,'Chi tiết'!$Q124))</f>
        <v>30</v>
      </c>
      <c r="G124" s="219">
        <f t="array" aca="1" ref="G124" ca="1">IF($Q124="","",INDEX('Nhập liệu'!$H$10:$H$10000,'Chi tiết'!$Q124))</f>
        <v>18000</v>
      </c>
      <c r="H124" s="219">
        <f t="array" aca="1" ref="H124" ca="1">IF($Q124="","",INDEX('Nhập liệu'!$I$10:$I$10000,'Chi tiết'!$Q124))</f>
        <v>0</v>
      </c>
      <c r="I124" s="219">
        <f t="array" aca="1" ref="I124" ca="1">IF($Q124="","",INDEX('Nhập liệu'!$J$10:$J$10000,'Chi tiết'!$Q124))</f>
        <v>0</v>
      </c>
      <c r="J124" s="219">
        <f t="array" aca="1" ref="J124" ca="1">IF($Q124="","",INDEX('Nhập liệu'!$K$10:$K$10000,'Chi tiết'!$Q124))</f>
        <v>0</v>
      </c>
      <c r="K124" s="219">
        <f t="array" aca="1" ref="K124" ca="1">IF($Q124="","",INDEX('Nhập liệu'!$L$10:$L$10000,'Chi tiết'!$Q124))</f>
        <v>540000</v>
      </c>
      <c r="L124" s="219">
        <f t="array" aca="1" ref="L124" ca="1">IF($Q124="","",INDEX('Nhập liệu'!$M$10:$M$10000,'Chi tiết'!$Q124))</f>
        <v>0</v>
      </c>
      <c r="M124" s="219">
        <f t="array" aca="1" ref="M124" ca="1">IF($Q124="","",INDEX('Nhập liệu'!$N$10:$N$10000,'Chi tiết'!$Q124))</f>
        <v>0</v>
      </c>
      <c r="N124" s="219">
        <f t="array" aca="1" ref="N124" ca="1">IF($Q124="","",INDEX('Nhập liệu'!$O$10:$O$10000,'Chi tiết'!$Q124))</f>
        <v>0</v>
      </c>
      <c r="O124" s="219">
        <f t="array" aca="1" ref="O124" ca="1">IF($Q124="","",INDEX('Nhập liệu'!$P$10:$P$10000,'Chi tiết'!$Q124))</f>
        <v>0</v>
      </c>
      <c r="P124" s="257"/>
      <c r="Q124" s="222">
        <f ca="1">IF(TYPE(MATCH($D$6,OFFSET('Nhập liệu'!$C$10,Q123,0):'Nhập liệu'!$C$10000,0)+Q123)=16,"",MATCH($D$6,OFFSET('Nhập liệu'!$C$10,Q123,0):'Nhập liệu'!$C$10000,0)+Q123)</f>
        <v>99</v>
      </c>
    </row>
    <row r="125" spans="2:17" ht="15.75" customHeight="1">
      <c r="B125" s="217">
        <f t="array" aca="1" ref="B125" ca="1">IF($Q125="","",INDEX('Nhập liệu'!$B$10:$B$10000,'Chi tiết'!$Q125))</f>
        <v>44067</v>
      </c>
      <c r="C125" s="262"/>
      <c r="D125" s="218" t="str">
        <f t="array" aca="1" ref="D125" ca="1">IF($Q125="","",INDEX('Nhập liệu'!$E$10:$E$10000,'Chi tiết'!$Q125))</f>
        <v>Đá 1 x 2</v>
      </c>
      <c r="E125" s="219" t="str">
        <f t="array" aca="1" ref="E125" ca="1">IF($Q125="","",INDEX('Nhập liệu'!$F$10:$F$10000,'Chi tiết'!$Q125))</f>
        <v>M3</v>
      </c>
      <c r="F125" s="220">
        <f t="array" aca="1" ref="F125" ca="1">IF($Q125="","",INDEX('Nhập liệu'!$G$10:$G$10000,'Chi tiết'!$Q125))</f>
        <v>8</v>
      </c>
      <c r="G125" s="219">
        <f t="array" aca="1" ref="G125" ca="1">IF($Q125="","",INDEX('Nhập liệu'!$H$10:$H$10000,'Chi tiết'!$Q125))</f>
        <v>360000</v>
      </c>
      <c r="H125" s="219">
        <f t="array" aca="1" ref="H125" ca="1">IF($Q125="","",INDEX('Nhập liệu'!$I$10:$I$10000,'Chi tiết'!$Q125))</f>
        <v>0</v>
      </c>
      <c r="I125" s="219">
        <f t="array" aca="1" ref="I125" ca="1">IF($Q125="","",INDEX('Nhập liệu'!$J$10:$J$10000,'Chi tiết'!$Q125))</f>
        <v>0</v>
      </c>
      <c r="J125" s="219">
        <f t="array" aca="1" ref="J125" ca="1">IF($Q125="","",INDEX('Nhập liệu'!$K$10:$K$10000,'Chi tiết'!$Q125))</f>
        <v>0</v>
      </c>
      <c r="K125" s="219">
        <f t="array" aca="1" ref="K125" ca="1">IF($Q125="","",INDEX('Nhập liệu'!$L$10:$L$10000,'Chi tiết'!$Q125))</f>
        <v>2880000</v>
      </c>
      <c r="L125" s="219">
        <f t="array" aca="1" ref="L125" ca="1">IF($Q125="","",INDEX('Nhập liệu'!$M$10:$M$10000,'Chi tiết'!$Q125))</f>
        <v>0</v>
      </c>
      <c r="M125" s="219">
        <f t="array" aca="1" ref="M125" ca="1">IF($Q125="","",INDEX('Nhập liệu'!$N$10:$N$10000,'Chi tiết'!$Q125))</f>
        <v>0</v>
      </c>
      <c r="N125" s="219">
        <f t="array" aca="1" ref="N125" ca="1">IF($Q125="","",INDEX('Nhập liệu'!$O$10:$O$10000,'Chi tiết'!$Q125))</f>
        <v>0</v>
      </c>
      <c r="O125" s="219">
        <f t="array" aca="1" ref="O125" ca="1">IF($Q125="","",INDEX('Nhập liệu'!$P$10:$P$10000,'Chi tiết'!$Q125))</f>
        <v>0</v>
      </c>
      <c r="P125" s="257"/>
      <c r="Q125" s="222">
        <f ca="1">IF(TYPE(MATCH($D$6,OFFSET('Nhập liệu'!$C$10,Q124,0):'Nhập liệu'!$C$10000,0)+Q124)=16,"",MATCH($D$6,OFFSET('Nhập liệu'!$C$10,Q124,0):'Nhập liệu'!$C$10000,0)+Q124)</f>
        <v>100</v>
      </c>
    </row>
    <row r="126" spans="2:17" ht="15.75" customHeight="1">
      <c r="B126" s="217">
        <f t="array" aca="1" ref="B126" ca="1">IF($Q126="","",INDEX('Nhập liệu'!$B$10:$B$10000,'Chi tiết'!$Q126))</f>
        <v>44068</v>
      </c>
      <c r="C126" s="262"/>
      <c r="D126" s="218" t="str">
        <f t="array" aca="1" ref="D126" ca="1">IF($Q126="","",INDEX('Nhập liệu'!$E$10:$E$10000,'Chi tiết'!$Q126))</f>
        <v>Cát vàng</v>
      </c>
      <c r="E126" s="219" t="str">
        <f t="array" aca="1" ref="E126" ca="1">IF($Q126="","",INDEX('Nhập liệu'!$F$10:$F$10000,'Chi tiết'!$Q126))</f>
        <v>M3</v>
      </c>
      <c r="F126" s="220">
        <f t="array" aca="1" ref="F126" ca="1">IF($Q126="","",INDEX('Nhập liệu'!$G$10:$G$10000,'Chi tiết'!$Q126))</f>
        <v>4</v>
      </c>
      <c r="G126" s="219">
        <f t="array" aca="1" ref="G126" ca="1">IF($Q126="","",INDEX('Nhập liệu'!$H$10:$H$10000,'Chi tiết'!$Q126))</f>
        <v>125000</v>
      </c>
      <c r="H126" s="219">
        <f t="array" aca="1" ref="H126" ca="1">IF($Q126="","",INDEX('Nhập liệu'!$I$10:$I$10000,'Chi tiết'!$Q126))</f>
        <v>0</v>
      </c>
      <c r="I126" s="219">
        <f t="array" aca="1" ref="I126" ca="1">IF($Q126="","",INDEX('Nhập liệu'!$J$10:$J$10000,'Chi tiết'!$Q126))</f>
        <v>0</v>
      </c>
      <c r="J126" s="219">
        <f t="array" aca="1" ref="J126" ca="1">IF($Q126="","",INDEX('Nhập liệu'!$K$10:$K$10000,'Chi tiết'!$Q126))</f>
        <v>0</v>
      </c>
      <c r="K126" s="219">
        <f t="array" aca="1" ref="K126" ca="1">IF($Q126="","",INDEX('Nhập liệu'!$L$10:$L$10000,'Chi tiết'!$Q126))</f>
        <v>500000</v>
      </c>
      <c r="L126" s="219">
        <f t="array" aca="1" ref="L126" ca="1">IF($Q126="","",INDEX('Nhập liệu'!$M$10:$M$10000,'Chi tiết'!$Q126))</f>
        <v>0</v>
      </c>
      <c r="M126" s="219">
        <f t="array" aca="1" ref="M126" ca="1">IF($Q126="","",INDEX('Nhập liệu'!$N$10:$N$10000,'Chi tiết'!$Q126))</f>
        <v>0</v>
      </c>
      <c r="N126" s="219">
        <f t="array" aca="1" ref="N126" ca="1">IF($Q126="","",INDEX('Nhập liệu'!$O$10:$O$10000,'Chi tiết'!$Q126))</f>
        <v>0</v>
      </c>
      <c r="O126" s="219">
        <f t="array" aca="1" ref="O126" ca="1">IF($Q126="","",INDEX('Nhập liệu'!$P$10:$P$10000,'Chi tiết'!$Q126))</f>
        <v>0</v>
      </c>
      <c r="P126" s="257"/>
      <c r="Q126" s="222">
        <f ca="1">IF(TYPE(MATCH($D$6,OFFSET('Nhập liệu'!$C$10,Q125,0):'Nhập liệu'!$C$10000,0)+Q125)=16,"",MATCH($D$6,OFFSET('Nhập liệu'!$C$10,Q125,0):'Nhập liệu'!$C$10000,0)+Q125)</f>
        <v>101</v>
      </c>
    </row>
    <row r="127" spans="2:17" ht="15.75" customHeight="1">
      <c r="B127" s="217">
        <f t="array" aca="1" ref="B127" ca="1">IF($Q127="","",INDEX('Nhập liệu'!$B$10:$B$10000,'Chi tiết'!$Q127))</f>
        <v>44068</v>
      </c>
      <c r="C127" s="262"/>
      <c r="D127" s="218" t="str">
        <f t="array" aca="1" ref="D127" ca="1">IF($Q127="","",INDEX('Nhập liệu'!$E$10:$E$10000,'Chi tiết'!$Q127))</f>
        <v>Xi măng DD PC40</v>
      </c>
      <c r="E127" s="219" t="str">
        <f t="array" aca="1" ref="E127" ca="1">IF($Q127="","",INDEX('Nhập liệu'!$F$10:$F$10000,'Chi tiết'!$Q127))</f>
        <v>bao</v>
      </c>
      <c r="F127" s="220">
        <f t="array" aca="1" ref="F127" ca="1">IF($Q127="","",INDEX('Nhập liệu'!$G$10:$G$10000,'Chi tiết'!$Q127))</f>
        <v>14</v>
      </c>
      <c r="G127" s="219">
        <f t="array" aca="1" ref="G127" ca="1">IF($Q127="","",INDEX('Nhập liệu'!$H$10:$H$10000,'Chi tiết'!$Q127))</f>
        <v>87000</v>
      </c>
      <c r="H127" s="219">
        <f t="array" aca="1" ref="H127" ca="1">IF($Q127="","",INDEX('Nhập liệu'!$I$10:$I$10000,'Chi tiết'!$Q127))</f>
        <v>0</v>
      </c>
      <c r="I127" s="219">
        <f t="array" aca="1" ref="I127" ca="1">IF($Q127="","",INDEX('Nhập liệu'!$J$10:$J$10000,'Chi tiết'!$Q127))</f>
        <v>0</v>
      </c>
      <c r="J127" s="219">
        <f t="array" aca="1" ref="J127" ca="1">IF($Q127="","",INDEX('Nhập liệu'!$K$10:$K$10000,'Chi tiết'!$Q127))</f>
        <v>0</v>
      </c>
      <c r="K127" s="219">
        <f t="array" aca="1" ref="K127" ca="1">IF($Q127="","",INDEX('Nhập liệu'!$L$10:$L$10000,'Chi tiết'!$Q127))</f>
        <v>1218000</v>
      </c>
      <c r="L127" s="219">
        <f t="array" aca="1" ref="L127" ca="1">IF($Q127="","",INDEX('Nhập liệu'!$M$10:$M$10000,'Chi tiết'!$Q127))</f>
        <v>0</v>
      </c>
      <c r="M127" s="219">
        <f t="array" aca="1" ref="M127" ca="1">IF($Q127="","",INDEX('Nhập liệu'!$N$10:$N$10000,'Chi tiết'!$Q127))</f>
        <v>0</v>
      </c>
      <c r="N127" s="219">
        <f t="array" aca="1" ref="N127" ca="1">IF($Q127="","",INDEX('Nhập liệu'!$O$10:$O$10000,'Chi tiết'!$Q127))</f>
        <v>0</v>
      </c>
      <c r="O127" s="219">
        <f t="array" aca="1" ref="O127" ca="1">IF($Q127="","",INDEX('Nhập liệu'!$P$10:$P$10000,'Chi tiết'!$Q127))</f>
        <v>0</v>
      </c>
      <c r="P127" s="257"/>
      <c r="Q127" s="222">
        <f ca="1">IF(TYPE(MATCH($D$6,OFFSET('Nhập liệu'!$C$10,Q126,0):'Nhập liệu'!$C$10000,0)+Q126)=16,"",MATCH($D$6,OFFSET('Nhập liệu'!$C$10,Q126,0):'Nhập liệu'!$C$10000,0)+Q126)</f>
        <v>102</v>
      </c>
    </row>
    <row r="128" spans="2:17" ht="15.75" customHeight="1">
      <c r="B128" s="217">
        <f t="array" aca="1" ref="B128" ca="1">IF($Q128="","",INDEX('Nhập liệu'!$B$10:$B$10000,'Chi tiết'!$Q128))</f>
        <v>44069</v>
      </c>
      <c r="C128" s="262"/>
      <c r="D128" s="218" t="str">
        <f t="array" aca="1" ref="D128" ca="1">IF($Q128="","",INDEX('Nhập liệu'!$E$10:$E$10000,'Chi tiết'!$Q128))</f>
        <v>Xi măng DD PC40</v>
      </c>
      <c r="E128" s="219" t="str">
        <f t="array" aca="1" ref="E128" ca="1">IF($Q128="","",INDEX('Nhập liệu'!$F$10:$F$10000,'Chi tiết'!$Q128))</f>
        <v>bao</v>
      </c>
      <c r="F128" s="220">
        <f t="array" aca="1" ref="F128" ca="1">IF($Q128="","",INDEX('Nhập liệu'!$G$10:$G$10000,'Chi tiết'!$Q128))</f>
        <v>15</v>
      </c>
      <c r="G128" s="219">
        <f t="array" aca="1" ref="G128" ca="1">IF($Q128="","",INDEX('Nhập liệu'!$H$10:$H$10000,'Chi tiết'!$Q128))</f>
        <v>87000</v>
      </c>
      <c r="H128" s="219">
        <f t="array" aca="1" ref="H128" ca="1">IF($Q128="","",INDEX('Nhập liệu'!$I$10:$I$10000,'Chi tiết'!$Q128))</f>
        <v>0</v>
      </c>
      <c r="I128" s="219">
        <f t="array" aca="1" ref="I128" ca="1">IF($Q128="","",INDEX('Nhập liệu'!$J$10:$J$10000,'Chi tiết'!$Q128))</f>
        <v>0</v>
      </c>
      <c r="J128" s="219">
        <f t="array" aca="1" ref="J128" ca="1">IF($Q128="","",INDEX('Nhập liệu'!$K$10:$K$10000,'Chi tiết'!$Q128))</f>
        <v>0</v>
      </c>
      <c r="K128" s="219">
        <f t="array" aca="1" ref="K128" ca="1">IF($Q128="","",INDEX('Nhập liệu'!$L$10:$L$10000,'Chi tiết'!$Q128))</f>
        <v>1305000</v>
      </c>
      <c r="L128" s="219">
        <f t="array" aca="1" ref="L128" ca="1">IF($Q128="","",INDEX('Nhập liệu'!$M$10:$M$10000,'Chi tiết'!$Q128))</f>
        <v>0</v>
      </c>
      <c r="M128" s="219">
        <f t="array" aca="1" ref="M128" ca="1">IF($Q128="","",INDEX('Nhập liệu'!$N$10:$N$10000,'Chi tiết'!$Q128))</f>
        <v>0</v>
      </c>
      <c r="N128" s="219">
        <f t="array" aca="1" ref="N128" ca="1">IF($Q128="","",INDEX('Nhập liệu'!$O$10:$O$10000,'Chi tiết'!$Q128))</f>
        <v>0</v>
      </c>
      <c r="O128" s="219">
        <f t="array" aca="1" ref="O128" ca="1">IF($Q128="","",INDEX('Nhập liệu'!$P$10:$P$10000,'Chi tiết'!$Q128))</f>
        <v>0</v>
      </c>
      <c r="P128" s="257"/>
      <c r="Q128" s="222">
        <f ca="1">IF(TYPE(MATCH($D$6,OFFSET('Nhập liệu'!$C$10,Q127,0):'Nhập liệu'!$C$10000,0)+Q127)=16,"",MATCH($D$6,OFFSET('Nhập liệu'!$C$10,Q127,0):'Nhập liệu'!$C$10000,0)+Q127)</f>
        <v>103</v>
      </c>
    </row>
    <row r="129" spans="2:17" ht="15.75" customHeight="1">
      <c r="B129" s="217">
        <f t="array" aca="1" ref="B129" ca="1">IF($Q129="","",INDEX('Nhập liệu'!$B$10:$B$10000,'Chi tiết'!$Q129))</f>
        <v>44071</v>
      </c>
      <c r="C129" s="262"/>
      <c r="D129" s="218" t="str">
        <f t="array" aca="1" ref="D129" ca="1">IF($Q129="","",INDEX('Nhập liệu'!$E$10:$E$10000,'Chi tiết'!$Q129))</f>
        <v>Xi măng DD PC40</v>
      </c>
      <c r="E129" s="219" t="str">
        <f t="array" aca="1" ref="E129" ca="1">IF($Q129="","",INDEX('Nhập liệu'!$F$10:$F$10000,'Chi tiết'!$Q129))</f>
        <v>bao</v>
      </c>
      <c r="F129" s="220">
        <f t="array" aca="1" ref="F129" ca="1">IF($Q129="","",INDEX('Nhập liệu'!$G$10:$G$10000,'Chi tiết'!$Q129))</f>
        <v>21</v>
      </c>
      <c r="G129" s="219">
        <f t="array" aca="1" ref="G129" ca="1">IF($Q129="","",INDEX('Nhập liệu'!$H$10:$H$10000,'Chi tiết'!$Q129))</f>
        <v>87000</v>
      </c>
      <c r="H129" s="219">
        <f t="array" aca="1" ref="H129" ca="1">IF($Q129="","",INDEX('Nhập liệu'!$I$10:$I$10000,'Chi tiết'!$Q129))</f>
        <v>0</v>
      </c>
      <c r="I129" s="219">
        <f t="array" aca="1" ref="I129" ca="1">IF($Q129="","",INDEX('Nhập liệu'!$J$10:$J$10000,'Chi tiết'!$Q129))</f>
        <v>0</v>
      </c>
      <c r="J129" s="219">
        <f t="array" aca="1" ref="J129" ca="1">IF($Q129="","",INDEX('Nhập liệu'!$K$10:$K$10000,'Chi tiết'!$Q129))</f>
        <v>0</v>
      </c>
      <c r="K129" s="219">
        <f t="array" aca="1" ref="K129" ca="1">IF($Q129="","",INDEX('Nhập liệu'!$L$10:$L$10000,'Chi tiết'!$Q129))</f>
        <v>1827000</v>
      </c>
      <c r="L129" s="219">
        <f t="array" aca="1" ref="L129" ca="1">IF($Q129="","",INDEX('Nhập liệu'!$M$10:$M$10000,'Chi tiết'!$Q129))</f>
        <v>0</v>
      </c>
      <c r="M129" s="219">
        <f t="array" aca="1" ref="M129" ca="1">IF($Q129="","",INDEX('Nhập liệu'!$N$10:$N$10000,'Chi tiết'!$Q129))</f>
        <v>0</v>
      </c>
      <c r="N129" s="219">
        <f t="array" aca="1" ref="N129" ca="1">IF($Q129="","",INDEX('Nhập liệu'!$O$10:$O$10000,'Chi tiết'!$Q129))</f>
        <v>0</v>
      </c>
      <c r="O129" s="219">
        <f t="array" aca="1" ref="O129" ca="1">IF($Q129="","",INDEX('Nhập liệu'!$P$10:$P$10000,'Chi tiết'!$Q129))</f>
        <v>0</v>
      </c>
      <c r="P129" s="257"/>
      <c r="Q129" s="222">
        <f ca="1">IF(TYPE(MATCH($D$6,OFFSET('Nhập liệu'!$C$10,Q128,0):'Nhập liệu'!$C$10000,0)+Q128)=16,"",MATCH($D$6,OFFSET('Nhập liệu'!$C$10,Q128,0):'Nhập liệu'!$C$10000,0)+Q128)</f>
        <v>104</v>
      </c>
    </row>
    <row r="130" spans="2:17" ht="15.75" customHeight="1">
      <c r="B130" s="217">
        <f t="array" aca="1" ref="B130" ca="1">IF($Q130="","",INDEX('Nhập liệu'!$B$10:$B$10000,'Chi tiết'!$Q130))</f>
        <v>44072</v>
      </c>
      <c r="C130" s="262"/>
      <c r="D130" s="218" t="str">
        <f t="array" aca="1" ref="D130" ca="1">IF($Q130="","",INDEX('Nhập liệu'!$E$10:$E$10000,'Chi tiết'!$Q130))</f>
        <v>Cát vàng</v>
      </c>
      <c r="E130" s="219" t="str">
        <f t="array" aca="1" ref="E130" ca="1">IF($Q130="","",INDEX('Nhập liệu'!$F$10:$F$10000,'Chi tiết'!$Q130))</f>
        <v>M3</v>
      </c>
      <c r="F130" s="220">
        <f t="array" aca="1" ref="F130" ca="1">IF($Q130="","",INDEX('Nhập liệu'!$G$10:$G$10000,'Chi tiết'!$Q130))</f>
        <v>8</v>
      </c>
      <c r="G130" s="219">
        <f t="array" aca="1" ref="G130" ca="1">IF($Q130="","",INDEX('Nhập liệu'!$H$10:$H$10000,'Chi tiết'!$Q130))</f>
        <v>125000</v>
      </c>
      <c r="H130" s="219">
        <f t="array" aca="1" ref="H130" ca="1">IF($Q130="","",INDEX('Nhập liệu'!$I$10:$I$10000,'Chi tiết'!$Q130))</f>
        <v>0</v>
      </c>
      <c r="I130" s="219">
        <f t="array" aca="1" ref="I130" ca="1">IF($Q130="","",INDEX('Nhập liệu'!$J$10:$J$10000,'Chi tiết'!$Q130))</f>
        <v>0</v>
      </c>
      <c r="J130" s="219">
        <f t="array" aca="1" ref="J130" ca="1">IF($Q130="","",INDEX('Nhập liệu'!$K$10:$K$10000,'Chi tiết'!$Q130))</f>
        <v>0</v>
      </c>
      <c r="K130" s="219">
        <f t="array" aca="1" ref="K130" ca="1">IF($Q130="","",INDEX('Nhập liệu'!$L$10:$L$10000,'Chi tiết'!$Q130))</f>
        <v>1000000</v>
      </c>
      <c r="L130" s="219">
        <f t="array" aca="1" ref="L130" ca="1">IF($Q130="","",INDEX('Nhập liệu'!$M$10:$M$10000,'Chi tiết'!$Q130))</f>
        <v>0</v>
      </c>
      <c r="M130" s="219">
        <f t="array" aca="1" ref="M130" ca="1">IF($Q130="","",INDEX('Nhập liệu'!$N$10:$N$10000,'Chi tiết'!$Q130))</f>
        <v>0</v>
      </c>
      <c r="N130" s="219">
        <f t="array" aca="1" ref="N130" ca="1">IF($Q130="","",INDEX('Nhập liệu'!$O$10:$O$10000,'Chi tiết'!$Q130))</f>
        <v>0</v>
      </c>
      <c r="O130" s="219">
        <f t="array" aca="1" ref="O130" ca="1">IF($Q130="","",INDEX('Nhập liệu'!$P$10:$P$10000,'Chi tiết'!$Q130))</f>
        <v>0</v>
      </c>
      <c r="P130" s="257"/>
      <c r="Q130" s="222">
        <f ca="1">IF(TYPE(MATCH($D$6,OFFSET('Nhập liệu'!$C$10,Q129,0):'Nhập liệu'!$C$10000,0)+Q129)=16,"",MATCH($D$6,OFFSET('Nhập liệu'!$C$10,Q129,0):'Nhập liệu'!$C$10000,0)+Q129)</f>
        <v>105</v>
      </c>
    </row>
    <row r="131" spans="2:17" ht="15.75" customHeight="1">
      <c r="B131" s="217">
        <f t="array" aca="1" ref="B131" ca="1">IF($Q131="","",INDEX('Nhập liệu'!$B$10:$B$10000,'Chi tiết'!$Q131))</f>
        <v>44073</v>
      </c>
      <c r="C131" s="262"/>
      <c r="D131" s="218" t="str">
        <f t="array" aca="1" ref="D131" ca="1">IF($Q131="","",INDEX('Nhập liệu'!$E$10:$E$10000,'Chi tiết'!$Q131))</f>
        <v>Đá 1 x 2</v>
      </c>
      <c r="E131" s="219" t="str">
        <f t="array" aca="1" ref="E131" ca="1">IF($Q131="","",INDEX('Nhập liệu'!$F$10:$F$10000,'Chi tiết'!$Q131))</f>
        <v>M3</v>
      </c>
      <c r="F131" s="220">
        <f t="array" aca="1" ref="F131" ca="1">IF($Q131="","",INDEX('Nhập liệu'!$G$10:$G$10000,'Chi tiết'!$Q131))</f>
        <v>8</v>
      </c>
      <c r="G131" s="219">
        <f t="array" aca="1" ref="G131" ca="1">IF($Q131="","",INDEX('Nhập liệu'!$H$10:$H$10000,'Chi tiết'!$Q131))</f>
        <v>360000</v>
      </c>
      <c r="H131" s="219">
        <f t="array" aca="1" ref="H131" ca="1">IF($Q131="","",INDEX('Nhập liệu'!$I$10:$I$10000,'Chi tiết'!$Q131))</f>
        <v>0</v>
      </c>
      <c r="I131" s="219">
        <f t="array" aca="1" ref="I131" ca="1">IF($Q131="","",INDEX('Nhập liệu'!$J$10:$J$10000,'Chi tiết'!$Q131))</f>
        <v>0</v>
      </c>
      <c r="J131" s="219">
        <f t="array" aca="1" ref="J131" ca="1">IF($Q131="","",INDEX('Nhập liệu'!$K$10:$K$10000,'Chi tiết'!$Q131))</f>
        <v>0</v>
      </c>
      <c r="K131" s="219">
        <f t="array" aca="1" ref="K131" ca="1">IF($Q131="","",INDEX('Nhập liệu'!$L$10:$L$10000,'Chi tiết'!$Q131))</f>
        <v>2880000</v>
      </c>
      <c r="L131" s="219">
        <f t="array" aca="1" ref="L131" ca="1">IF($Q131="","",INDEX('Nhập liệu'!$M$10:$M$10000,'Chi tiết'!$Q131))</f>
        <v>0</v>
      </c>
      <c r="M131" s="219">
        <f t="array" aca="1" ref="M131" ca="1">IF($Q131="","",INDEX('Nhập liệu'!$N$10:$N$10000,'Chi tiết'!$Q131))</f>
        <v>0</v>
      </c>
      <c r="N131" s="219">
        <f t="array" aca="1" ref="N131" ca="1">IF($Q131="","",INDEX('Nhập liệu'!$O$10:$O$10000,'Chi tiết'!$Q131))</f>
        <v>0</v>
      </c>
      <c r="O131" s="219">
        <f t="array" aca="1" ref="O131" ca="1">IF($Q131="","",INDEX('Nhập liệu'!$P$10:$P$10000,'Chi tiết'!$Q131))</f>
        <v>0</v>
      </c>
      <c r="P131" s="257"/>
      <c r="Q131" s="222">
        <f ca="1">IF(TYPE(MATCH($D$6,OFFSET('Nhập liệu'!$C$10,Q130,0):'Nhập liệu'!$C$10000,0)+Q130)=16,"",MATCH($D$6,OFFSET('Nhập liệu'!$C$10,Q130,0):'Nhập liệu'!$C$10000,0)+Q130)</f>
        <v>106</v>
      </c>
    </row>
    <row r="132" spans="2:17" ht="15.75" customHeight="1">
      <c r="B132" s="217">
        <f t="array" aca="1" ref="B132" ca="1">IF($Q132="","",INDEX('Nhập liệu'!$B$10:$B$10000,'Chi tiết'!$Q132))</f>
        <v>44076</v>
      </c>
      <c r="C132" s="262"/>
      <c r="D132" s="218" t="str">
        <f t="array" aca="1" ref="D132" ca="1">IF($Q132="","",INDEX('Nhập liệu'!$E$10:$E$10000,'Chi tiết'!$Q132))</f>
        <v>Xi măng DD PC40</v>
      </c>
      <c r="E132" s="219" t="str">
        <f t="array" aca="1" ref="E132" ca="1">IF($Q132="","",INDEX('Nhập liệu'!$F$10:$F$10000,'Chi tiết'!$Q132))</f>
        <v>bao</v>
      </c>
      <c r="F132" s="220">
        <f t="array" aca="1" ref="F132" ca="1">IF($Q132="","",INDEX('Nhập liệu'!$G$10:$G$10000,'Chi tiết'!$Q132))</f>
        <v>35</v>
      </c>
      <c r="G132" s="219">
        <f t="array" aca="1" ref="G132" ca="1">IF($Q132="","",INDEX('Nhập liệu'!$H$10:$H$10000,'Chi tiết'!$Q132))</f>
        <v>87000</v>
      </c>
      <c r="H132" s="219">
        <f t="array" aca="1" ref="H132" ca="1">IF($Q132="","",INDEX('Nhập liệu'!$I$10:$I$10000,'Chi tiết'!$Q132))</f>
        <v>0</v>
      </c>
      <c r="I132" s="219">
        <f t="array" aca="1" ref="I132" ca="1">IF($Q132="","",INDEX('Nhập liệu'!$J$10:$J$10000,'Chi tiết'!$Q132))</f>
        <v>0</v>
      </c>
      <c r="J132" s="219">
        <f t="array" aca="1" ref="J132" ca="1">IF($Q132="","",INDEX('Nhập liệu'!$K$10:$K$10000,'Chi tiết'!$Q132))</f>
        <v>0</v>
      </c>
      <c r="K132" s="219">
        <f t="array" aca="1" ref="K132" ca="1">IF($Q132="","",INDEX('Nhập liệu'!$L$10:$L$10000,'Chi tiết'!$Q132))</f>
        <v>3045000</v>
      </c>
      <c r="L132" s="219">
        <f t="array" aca="1" ref="L132" ca="1">IF($Q132="","",INDEX('Nhập liệu'!$M$10:$M$10000,'Chi tiết'!$Q132))</f>
        <v>0</v>
      </c>
      <c r="M132" s="219">
        <f t="array" aca="1" ref="M132" ca="1">IF($Q132="","",INDEX('Nhập liệu'!$N$10:$N$10000,'Chi tiết'!$Q132))</f>
        <v>0</v>
      </c>
      <c r="N132" s="219">
        <f t="array" aca="1" ref="N132" ca="1">IF($Q132="","",INDEX('Nhập liệu'!$O$10:$O$10000,'Chi tiết'!$Q132))</f>
        <v>0</v>
      </c>
      <c r="O132" s="219">
        <f t="array" aca="1" ref="O132" ca="1">IF($Q132="","",INDEX('Nhập liệu'!$P$10:$P$10000,'Chi tiết'!$Q132))</f>
        <v>0</v>
      </c>
      <c r="P132" s="257"/>
      <c r="Q132" s="222">
        <f ca="1">IF(TYPE(MATCH($D$6,OFFSET('Nhập liệu'!$C$10,Q131,0):'Nhập liệu'!$C$10000,0)+Q131)=16,"",MATCH($D$6,OFFSET('Nhập liệu'!$C$10,Q131,0):'Nhập liệu'!$C$10000,0)+Q131)</f>
        <v>107</v>
      </c>
    </row>
    <row r="133" spans="2:17" ht="15.75" customHeight="1">
      <c r="B133" s="217">
        <f t="array" aca="1" ref="B133" ca="1">IF($Q133="","",INDEX('Nhập liệu'!$B$10:$B$10000,'Chi tiết'!$Q133))</f>
        <v>44077</v>
      </c>
      <c r="C133" s="262"/>
      <c r="D133" s="218" t="str">
        <f t="array" aca="1" ref="D133" ca="1">IF($Q133="","",INDEX('Nhập liệu'!$E$10:$E$10000,'Chi tiết'!$Q133))</f>
        <v>Xi măng DD PC40</v>
      </c>
      <c r="E133" s="219" t="str">
        <f t="array" aca="1" ref="E133" ca="1">IF($Q133="","",INDEX('Nhập liệu'!$F$10:$F$10000,'Chi tiết'!$Q133))</f>
        <v>bao</v>
      </c>
      <c r="F133" s="220">
        <f t="array" aca="1" ref="F133" ca="1">IF($Q133="","",INDEX('Nhập liệu'!$G$10:$G$10000,'Chi tiết'!$Q133))</f>
        <v>15</v>
      </c>
      <c r="G133" s="219">
        <f t="array" aca="1" ref="G133" ca="1">IF($Q133="","",INDEX('Nhập liệu'!$H$10:$H$10000,'Chi tiết'!$Q133))</f>
        <v>87000</v>
      </c>
      <c r="H133" s="219">
        <f t="array" aca="1" ref="H133" ca="1">IF($Q133="","",INDEX('Nhập liệu'!$I$10:$I$10000,'Chi tiết'!$Q133))</f>
        <v>0</v>
      </c>
      <c r="I133" s="219">
        <f t="array" aca="1" ref="I133" ca="1">IF($Q133="","",INDEX('Nhập liệu'!$J$10:$J$10000,'Chi tiết'!$Q133))</f>
        <v>0</v>
      </c>
      <c r="J133" s="219">
        <f t="array" aca="1" ref="J133" ca="1">IF($Q133="","",INDEX('Nhập liệu'!$K$10:$K$10000,'Chi tiết'!$Q133))</f>
        <v>0</v>
      </c>
      <c r="K133" s="219">
        <f t="array" aca="1" ref="K133" ca="1">IF($Q133="","",INDEX('Nhập liệu'!$L$10:$L$10000,'Chi tiết'!$Q133))</f>
        <v>1305000</v>
      </c>
      <c r="L133" s="219">
        <f t="array" aca="1" ref="L133" ca="1">IF($Q133="","",INDEX('Nhập liệu'!$M$10:$M$10000,'Chi tiết'!$Q133))</f>
        <v>0</v>
      </c>
      <c r="M133" s="219">
        <f t="array" aca="1" ref="M133" ca="1">IF($Q133="","",INDEX('Nhập liệu'!$N$10:$N$10000,'Chi tiết'!$Q133))</f>
        <v>0</v>
      </c>
      <c r="N133" s="219">
        <f t="array" aca="1" ref="N133" ca="1">IF($Q133="","",INDEX('Nhập liệu'!$O$10:$O$10000,'Chi tiết'!$Q133))</f>
        <v>0</v>
      </c>
      <c r="O133" s="219">
        <f t="array" aca="1" ref="O133" ca="1">IF($Q133="","",INDEX('Nhập liệu'!$P$10:$P$10000,'Chi tiết'!$Q133))</f>
        <v>0</v>
      </c>
      <c r="P133" s="257"/>
      <c r="Q133" s="222">
        <f ca="1">IF(TYPE(MATCH($D$6,OFFSET('Nhập liệu'!$C$10,Q132,0):'Nhập liệu'!$C$10000,0)+Q132)=16,"",MATCH($D$6,OFFSET('Nhập liệu'!$C$10,Q132,0):'Nhập liệu'!$C$10000,0)+Q132)</f>
        <v>108</v>
      </c>
    </row>
    <row r="134" spans="2:17" ht="15.75" customHeight="1">
      <c r="B134" s="217">
        <f t="array" aca="1" ref="B134" ca="1">IF($Q134="","",INDEX('Nhập liệu'!$B$10:$B$10000,'Chi tiết'!$Q134))</f>
        <v>44079</v>
      </c>
      <c r="C134" s="262"/>
      <c r="D134" s="218" t="str">
        <f t="array" aca="1" ref="D134" ca="1">IF($Q134="","",INDEX('Nhập liệu'!$E$10:$E$10000,'Chi tiết'!$Q134))</f>
        <v>Cát vàng</v>
      </c>
      <c r="E134" s="219" t="str">
        <f t="array" aca="1" ref="E134" ca="1">IF($Q134="","",INDEX('Nhập liệu'!$F$10:$F$10000,'Chi tiết'!$Q134))</f>
        <v>M3</v>
      </c>
      <c r="F134" s="220">
        <f t="array" aca="1" ref="F134" ca="1">IF($Q134="","",INDEX('Nhập liệu'!$G$10:$G$10000,'Chi tiết'!$Q134))</f>
        <v>5</v>
      </c>
      <c r="G134" s="219">
        <f t="array" aca="1" ref="G134" ca="1">IF($Q134="","",INDEX('Nhập liệu'!$H$10:$H$10000,'Chi tiết'!$Q134))</f>
        <v>125000</v>
      </c>
      <c r="H134" s="219">
        <f t="array" aca="1" ref="H134" ca="1">IF($Q134="","",INDEX('Nhập liệu'!$I$10:$I$10000,'Chi tiết'!$Q134))</f>
        <v>0</v>
      </c>
      <c r="I134" s="219">
        <f t="array" aca="1" ref="I134" ca="1">IF($Q134="","",INDEX('Nhập liệu'!$J$10:$J$10000,'Chi tiết'!$Q134))</f>
        <v>0</v>
      </c>
      <c r="J134" s="219">
        <f t="array" aca="1" ref="J134" ca="1">IF($Q134="","",INDEX('Nhập liệu'!$K$10:$K$10000,'Chi tiết'!$Q134))</f>
        <v>0</v>
      </c>
      <c r="K134" s="219">
        <f t="array" aca="1" ref="K134" ca="1">IF($Q134="","",INDEX('Nhập liệu'!$L$10:$L$10000,'Chi tiết'!$Q134))</f>
        <v>625000</v>
      </c>
      <c r="L134" s="219">
        <f t="array" aca="1" ref="L134" ca="1">IF($Q134="","",INDEX('Nhập liệu'!$M$10:$M$10000,'Chi tiết'!$Q134))</f>
        <v>0</v>
      </c>
      <c r="M134" s="219">
        <f t="array" aca="1" ref="M134" ca="1">IF($Q134="","",INDEX('Nhập liệu'!$N$10:$N$10000,'Chi tiết'!$Q134))</f>
        <v>0</v>
      </c>
      <c r="N134" s="219">
        <f t="array" aca="1" ref="N134" ca="1">IF($Q134="","",INDEX('Nhập liệu'!$O$10:$O$10000,'Chi tiết'!$Q134))</f>
        <v>0</v>
      </c>
      <c r="O134" s="219">
        <f t="array" aca="1" ref="O134" ca="1">IF($Q134="","",INDEX('Nhập liệu'!$P$10:$P$10000,'Chi tiết'!$Q134))</f>
        <v>0</v>
      </c>
      <c r="P134" s="257"/>
      <c r="Q134" s="222">
        <f ca="1">IF(TYPE(MATCH($D$6,OFFSET('Nhập liệu'!$C$10,Q133,0):'Nhập liệu'!$C$10000,0)+Q133)=16,"",MATCH($D$6,OFFSET('Nhập liệu'!$C$10,Q133,0):'Nhập liệu'!$C$10000,0)+Q133)</f>
        <v>109</v>
      </c>
    </row>
    <row r="135" spans="2:17" ht="15.75" customHeight="1">
      <c r="B135" s="217">
        <f t="array" aca="1" ref="B135" ca="1">IF($Q135="","",INDEX('Nhập liệu'!$B$10:$B$10000,'Chi tiết'!$Q135))</f>
        <v>44082</v>
      </c>
      <c r="C135" s="262"/>
      <c r="D135" s="218" t="str">
        <f t="array" aca="1" ref="D135" ca="1">IF($Q135="","",INDEX('Nhập liệu'!$E$10:$E$10000,'Chi tiết'!$Q135))</f>
        <v>Gạch ống 8 x 18</v>
      </c>
      <c r="E135" s="219" t="str">
        <f t="array" aca="1" ref="E135" ca="1">IF($Q135="","",INDEX('Nhập liệu'!$F$10:$F$10000,'Chi tiết'!$Q135))</f>
        <v>viên</v>
      </c>
      <c r="F135" s="220">
        <f t="array" aca="1" ref="F135" ca="1">IF($Q135="","",INDEX('Nhập liệu'!$G$10:$G$10000,'Chi tiết'!$Q135))</f>
        <v>50100</v>
      </c>
      <c r="G135" s="219">
        <f t="array" aca="1" ref="G135" ca="1">IF($Q135="","",INDEX('Nhập liệu'!$H$10:$H$10000,'Chi tiết'!$Q135))</f>
        <v>1000</v>
      </c>
      <c r="H135" s="219">
        <f t="array" aca="1" ref="H135" ca="1">IF($Q135="","",INDEX('Nhập liệu'!$I$10:$I$10000,'Chi tiết'!$Q135))</f>
        <v>0</v>
      </c>
      <c r="I135" s="219">
        <f t="array" aca="1" ref="I135" ca="1">IF($Q135="","",INDEX('Nhập liệu'!$J$10:$J$10000,'Chi tiết'!$Q135))</f>
        <v>0</v>
      </c>
      <c r="J135" s="219">
        <f t="array" aca="1" ref="J135" ca="1">IF($Q135="","",INDEX('Nhập liệu'!$K$10:$K$10000,'Chi tiết'!$Q135))</f>
        <v>0</v>
      </c>
      <c r="K135" s="219">
        <f t="array" aca="1" ref="K135" ca="1">IF($Q135="","",INDEX('Nhập liệu'!$L$10:$L$10000,'Chi tiết'!$Q135))</f>
        <v>50100000</v>
      </c>
      <c r="L135" s="219">
        <f t="array" aca="1" ref="L135" ca="1">IF($Q135="","",INDEX('Nhập liệu'!$M$10:$M$10000,'Chi tiết'!$Q135))</f>
        <v>0</v>
      </c>
      <c r="M135" s="219">
        <f t="array" aca="1" ref="M135" ca="1">IF($Q135="","",INDEX('Nhập liệu'!$N$10:$N$10000,'Chi tiết'!$Q135))</f>
        <v>0</v>
      </c>
      <c r="N135" s="219">
        <f t="array" aca="1" ref="N135" ca="1">IF($Q135="","",INDEX('Nhập liệu'!$O$10:$O$10000,'Chi tiết'!$Q135))</f>
        <v>0</v>
      </c>
      <c r="O135" s="219">
        <f t="array" aca="1" ref="O135" ca="1">IF($Q135="","",INDEX('Nhập liệu'!$P$10:$P$10000,'Chi tiết'!$Q135))</f>
        <v>0</v>
      </c>
      <c r="P135" s="257"/>
      <c r="Q135" s="222">
        <f ca="1">IF(TYPE(MATCH($D$6,OFFSET('Nhập liệu'!$C$10,Q134,0):'Nhập liệu'!$C$10000,0)+Q134)=16,"",MATCH($D$6,OFFSET('Nhập liệu'!$C$10,Q134,0):'Nhập liệu'!$C$10000,0)+Q134)</f>
        <v>110</v>
      </c>
    </row>
    <row r="136" spans="2:17" ht="15.75" customHeight="1">
      <c r="B136" s="217">
        <f t="array" aca="1" ref="B136" ca="1">IF($Q136="","",INDEX('Nhập liệu'!$B$10:$B$10000,'Chi tiết'!$Q136))</f>
        <v>44083</v>
      </c>
      <c r="C136" s="262"/>
      <c r="D136" s="218" t="str">
        <f t="array" aca="1" ref="D136" ca="1">IF($Q136="","",INDEX('Nhập liệu'!$E$10:$E$10000,'Chi tiết'!$Q136))</f>
        <v>Gạch thẻ 8 x 18</v>
      </c>
      <c r="E136" s="219">
        <f t="array" aca="1" ref="E136" ca="1">IF($Q136="","",INDEX('Nhập liệu'!$F$10:$F$10000,'Chi tiết'!$Q136))</f>
        <v>0</v>
      </c>
      <c r="F136" s="220">
        <f t="array" aca="1" ref="F136" ca="1">IF($Q136="","",INDEX('Nhập liệu'!$G$10:$G$10000,'Chi tiết'!$Q136))</f>
        <v>26000</v>
      </c>
      <c r="G136" s="219">
        <f t="array" aca="1" ref="G136" ca="1">IF($Q136="","",INDEX('Nhập liệu'!$H$10:$H$10000,'Chi tiết'!$Q136))</f>
        <v>1000</v>
      </c>
      <c r="H136" s="219">
        <f t="array" aca="1" ref="H136" ca="1">IF($Q136="","",INDEX('Nhập liệu'!$I$10:$I$10000,'Chi tiết'!$Q136))</f>
        <v>0</v>
      </c>
      <c r="I136" s="219">
        <f t="array" aca="1" ref="I136" ca="1">IF($Q136="","",INDEX('Nhập liệu'!$J$10:$J$10000,'Chi tiết'!$Q136))</f>
        <v>0</v>
      </c>
      <c r="J136" s="219">
        <f t="array" aca="1" ref="J136" ca="1">IF($Q136="","",INDEX('Nhập liệu'!$K$10:$K$10000,'Chi tiết'!$Q136))</f>
        <v>0</v>
      </c>
      <c r="K136" s="219">
        <f t="array" aca="1" ref="K136" ca="1">IF($Q136="","",INDEX('Nhập liệu'!$L$10:$L$10000,'Chi tiết'!$Q136))</f>
        <v>26000000</v>
      </c>
      <c r="L136" s="219">
        <f t="array" aca="1" ref="L136" ca="1">IF($Q136="","",INDEX('Nhập liệu'!$M$10:$M$10000,'Chi tiết'!$Q136))</f>
        <v>0</v>
      </c>
      <c r="M136" s="219">
        <f t="array" aca="1" ref="M136" ca="1">IF($Q136="","",INDEX('Nhập liệu'!$N$10:$N$10000,'Chi tiết'!$Q136))</f>
        <v>0</v>
      </c>
      <c r="N136" s="219">
        <f t="array" aca="1" ref="N136" ca="1">IF($Q136="","",INDEX('Nhập liệu'!$O$10:$O$10000,'Chi tiết'!$Q136))</f>
        <v>0</v>
      </c>
      <c r="O136" s="219">
        <f t="array" aca="1" ref="O136" ca="1">IF($Q136="","",INDEX('Nhập liệu'!$P$10:$P$10000,'Chi tiết'!$Q136))</f>
        <v>0</v>
      </c>
      <c r="P136" s="257"/>
      <c r="Q136" s="222">
        <f ca="1">IF(TYPE(MATCH($D$6,OFFSET('Nhập liệu'!$C$10,Q135,0):'Nhập liệu'!$C$10000,0)+Q135)=16,"",MATCH($D$6,OFFSET('Nhập liệu'!$C$10,Q135,0):'Nhập liệu'!$C$10000,0)+Q135)</f>
        <v>111</v>
      </c>
    </row>
    <row r="137" spans="2:17" ht="15.75" customHeight="1">
      <c r="B137" s="217">
        <f t="array" aca="1" ref="B137" ca="1">IF($Q137="","",INDEX('Nhập liệu'!$B$10:$B$10000,'Chi tiết'!$Q137))</f>
        <v>44081</v>
      </c>
      <c r="C137" s="262"/>
      <c r="D137" s="218" t="str">
        <f t="array" aca="1" ref="D137" ca="1">IF($Q137="","",INDEX('Nhập liệu'!$E$10:$E$10000,'Chi tiết'!$Q137))</f>
        <v>Cát vàng</v>
      </c>
      <c r="E137" s="219" t="str">
        <f t="array" aca="1" ref="E137" ca="1">IF($Q137="","",INDEX('Nhập liệu'!$F$10:$F$10000,'Chi tiết'!$Q137))</f>
        <v>M3</v>
      </c>
      <c r="F137" s="220">
        <f t="array" aca="1" ref="F137" ca="1">IF($Q137="","",INDEX('Nhập liệu'!$G$10:$G$10000,'Chi tiết'!$Q137))</f>
        <v>8</v>
      </c>
      <c r="G137" s="219">
        <f t="array" aca="1" ref="G137" ca="1">IF($Q137="","",INDEX('Nhập liệu'!$H$10:$H$10000,'Chi tiết'!$Q137))</f>
        <v>125000</v>
      </c>
      <c r="H137" s="219">
        <f t="array" aca="1" ref="H137" ca="1">IF($Q137="","",INDEX('Nhập liệu'!$I$10:$I$10000,'Chi tiết'!$Q137))</f>
        <v>0</v>
      </c>
      <c r="I137" s="219">
        <f t="array" aca="1" ref="I137" ca="1">IF($Q137="","",INDEX('Nhập liệu'!$J$10:$J$10000,'Chi tiết'!$Q137))</f>
        <v>0</v>
      </c>
      <c r="J137" s="219">
        <f t="array" aca="1" ref="J137" ca="1">IF($Q137="","",INDEX('Nhập liệu'!$K$10:$K$10000,'Chi tiết'!$Q137))</f>
        <v>0</v>
      </c>
      <c r="K137" s="219">
        <f t="array" aca="1" ref="K137" ca="1">IF($Q137="","",INDEX('Nhập liệu'!$L$10:$L$10000,'Chi tiết'!$Q137))</f>
        <v>1000000</v>
      </c>
      <c r="L137" s="219">
        <f t="array" aca="1" ref="L137" ca="1">IF($Q137="","",INDEX('Nhập liệu'!$M$10:$M$10000,'Chi tiết'!$Q137))</f>
        <v>0</v>
      </c>
      <c r="M137" s="219">
        <f t="array" aca="1" ref="M137" ca="1">IF($Q137="","",INDEX('Nhập liệu'!$N$10:$N$10000,'Chi tiết'!$Q137))</f>
        <v>0</v>
      </c>
      <c r="N137" s="219">
        <f t="array" aca="1" ref="N137" ca="1">IF($Q137="","",INDEX('Nhập liệu'!$O$10:$O$10000,'Chi tiết'!$Q137))</f>
        <v>0</v>
      </c>
      <c r="O137" s="219">
        <f t="array" aca="1" ref="O137" ca="1">IF($Q137="","",INDEX('Nhập liệu'!$P$10:$P$10000,'Chi tiết'!$Q137))</f>
        <v>0</v>
      </c>
      <c r="P137" s="257"/>
      <c r="Q137" s="222">
        <f ca="1">IF(TYPE(MATCH($D$6,OFFSET('Nhập liệu'!$C$10,Q136,0):'Nhập liệu'!$C$10000,0)+Q136)=16,"",MATCH($D$6,OFFSET('Nhập liệu'!$C$10,Q136,0):'Nhập liệu'!$C$10000,0)+Q136)</f>
        <v>112</v>
      </c>
    </row>
    <row r="138" spans="2:17" ht="15.75" customHeight="1">
      <c r="B138" s="217" t="str">
        <f t="array" aca="1" ref="B138" ca="1">IF($Q138="","",INDEX('Nhập liệu'!$B$10:$B$10000,'Chi tiết'!$Q138))</f>
        <v>08/092020</v>
      </c>
      <c r="C138" s="262"/>
      <c r="D138" s="218" t="str">
        <f t="array" aca="1" ref="D138" ca="1">IF($Q138="","",INDEX('Nhập liệu'!$E$10:$E$10000,'Chi tiết'!$Q138))</f>
        <v>Cát vàng</v>
      </c>
      <c r="E138" s="219" t="str">
        <f t="array" aca="1" ref="E138" ca="1">IF($Q138="","",INDEX('Nhập liệu'!$F$10:$F$10000,'Chi tiết'!$Q138))</f>
        <v>M3</v>
      </c>
      <c r="F138" s="220">
        <f t="array" aca="1" ref="F138" ca="1">IF($Q138="","",INDEX('Nhập liệu'!$G$10:$G$10000,'Chi tiết'!$Q138))</f>
        <v>8</v>
      </c>
      <c r="G138" s="219">
        <f t="array" aca="1" ref="G138" ca="1">IF($Q138="","",INDEX('Nhập liệu'!$H$10:$H$10000,'Chi tiết'!$Q138))</f>
        <v>125000</v>
      </c>
      <c r="H138" s="219">
        <f t="array" aca="1" ref="H138" ca="1">IF($Q138="","",INDEX('Nhập liệu'!$I$10:$I$10000,'Chi tiết'!$Q138))</f>
        <v>0</v>
      </c>
      <c r="I138" s="219">
        <f t="array" aca="1" ref="I138" ca="1">IF($Q138="","",INDEX('Nhập liệu'!$J$10:$J$10000,'Chi tiết'!$Q138))</f>
        <v>0</v>
      </c>
      <c r="J138" s="219">
        <f t="array" aca="1" ref="J138" ca="1">IF($Q138="","",INDEX('Nhập liệu'!$K$10:$K$10000,'Chi tiết'!$Q138))</f>
        <v>0</v>
      </c>
      <c r="K138" s="219">
        <f t="array" aca="1" ref="K138" ca="1">IF($Q138="","",INDEX('Nhập liệu'!$L$10:$L$10000,'Chi tiết'!$Q138))</f>
        <v>1000000</v>
      </c>
      <c r="L138" s="219">
        <f t="array" aca="1" ref="L138" ca="1">IF($Q138="","",INDEX('Nhập liệu'!$M$10:$M$10000,'Chi tiết'!$Q138))</f>
        <v>0</v>
      </c>
      <c r="M138" s="219">
        <f t="array" aca="1" ref="M138" ca="1">IF($Q138="","",INDEX('Nhập liệu'!$N$10:$N$10000,'Chi tiết'!$Q138))</f>
        <v>0</v>
      </c>
      <c r="N138" s="219">
        <f t="array" aca="1" ref="N138" ca="1">IF($Q138="","",INDEX('Nhập liệu'!$O$10:$O$10000,'Chi tiết'!$Q138))</f>
        <v>0</v>
      </c>
      <c r="O138" s="219">
        <f t="array" aca="1" ref="O138" ca="1">IF($Q138="","",INDEX('Nhập liệu'!$P$10:$P$10000,'Chi tiết'!$Q138))</f>
        <v>0</v>
      </c>
      <c r="P138" s="257"/>
      <c r="Q138" s="222">
        <f ca="1">IF(TYPE(MATCH($D$6,OFFSET('Nhập liệu'!$C$10,Q137,0):'Nhập liệu'!$C$10000,0)+Q137)=16,"",MATCH($D$6,OFFSET('Nhập liệu'!$C$10,Q137,0):'Nhập liệu'!$C$10000,0)+Q137)</f>
        <v>113</v>
      </c>
    </row>
    <row r="139" spans="2:17" ht="15.75" customHeight="1">
      <c r="B139" s="217">
        <f t="array" aca="1" ref="B139" ca="1">IF($Q139="","",INDEX('Nhập liệu'!$B$10:$B$10000,'Chi tiết'!$Q139))</f>
        <v>44083</v>
      </c>
      <c r="C139" s="262"/>
      <c r="D139" s="218" t="str">
        <f t="array" aca="1" ref="D139" ca="1">IF($Q139="","",INDEX('Nhập liệu'!$E$10:$E$10000,'Chi tiết'!$Q139))</f>
        <v>Xi măng DD PC40</v>
      </c>
      <c r="E139" s="219" t="str">
        <f t="array" aca="1" ref="E139" ca="1">IF($Q139="","",INDEX('Nhập liệu'!$F$10:$F$10000,'Chi tiết'!$Q139))</f>
        <v>bao</v>
      </c>
      <c r="F139" s="220">
        <f t="array" aca="1" ref="F139" ca="1">IF($Q139="","",INDEX('Nhập liệu'!$G$10:$G$10000,'Chi tiết'!$Q139))</f>
        <v>50</v>
      </c>
      <c r="G139" s="219">
        <f t="array" aca="1" ref="G139" ca="1">IF($Q139="","",INDEX('Nhập liệu'!$H$10:$H$10000,'Chi tiết'!$Q139))</f>
        <v>87000</v>
      </c>
      <c r="H139" s="219">
        <f t="array" aca="1" ref="H139" ca="1">IF($Q139="","",INDEX('Nhập liệu'!$I$10:$I$10000,'Chi tiết'!$Q139))</f>
        <v>0</v>
      </c>
      <c r="I139" s="219">
        <f t="array" aca="1" ref="I139" ca="1">IF($Q139="","",INDEX('Nhập liệu'!$J$10:$J$10000,'Chi tiết'!$Q139))</f>
        <v>0</v>
      </c>
      <c r="J139" s="219">
        <f t="array" aca="1" ref="J139" ca="1">IF($Q139="","",INDEX('Nhập liệu'!$K$10:$K$10000,'Chi tiết'!$Q139))</f>
        <v>0</v>
      </c>
      <c r="K139" s="219">
        <f t="array" aca="1" ref="K139" ca="1">IF($Q139="","",INDEX('Nhập liệu'!$L$10:$L$10000,'Chi tiết'!$Q139))</f>
        <v>4350000</v>
      </c>
      <c r="L139" s="219">
        <f t="array" aca="1" ref="L139" ca="1">IF($Q139="","",INDEX('Nhập liệu'!$M$10:$M$10000,'Chi tiết'!$Q139))</f>
        <v>0</v>
      </c>
      <c r="M139" s="219">
        <f t="array" aca="1" ref="M139" ca="1">IF($Q139="","",INDEX('Nhập liệu'!$N$10:$N$10000,'Chi tiết'!$Q139))</f>
        <v>0</v>
      </c>
      <c r="N139" s="219">
        <f t="array" aca="1" ref="N139" ca="1">IF($Q139="","",INDEX('Nhập liệu'!$O$10:$O$10000,'Chi tiết'!$Q139))</f>
        <v>0</v>
      </c>
      <c r="O139" s="219">
        <f t="array" aca="1" ref="O139" ca="1">IF($Q139="","",INDEX('Nhập liệu'!$P$10:$P$10000,'Chi tiết'!$Q139))</f>
        <v>0</v>
      </c>
      <c r="P139" s="257"/>
      <c r="Q139" s="222">
        <f ca="1">IF(TYPE(MATCH($D$6,OFFSET('Nhập liệu'!$C$10,Q138,0):'Nhập liệu'!$C$10000,0)+Q138)=16,"",MATCH($D$6,OFFSET('Nhập liệu'!$C$10,Q138,0):'Nhập liệu'!$C$10000,0)+Q138)</f>
        <v>114</v>
      </c>
    </row>
    <row r="140" spans="2:17" ht="15.75" customHeight="1">
      <c r="B140" s="217">
        <f t="array" aca="1" ref="B140" ca="1">IF($Q140="","",INDEX('Nhập liệu'!$B$10:$B$10000,'Chi tiết'!$Q140))</f>
        <v>44083</v>
      </c>
      <c r="C140" s="262"/>
      <c r="D140" s="218" t="str">
        <f t="array" aca="1" ref="D140" ca="1">IF($Q140="","",INDEX('Nhập liệu'!$E$10:$E$10000,'Chi tiết'!$Q140))</f>
        <v>Nhập đinh 5P</v>
      </c>
      <c r="E140" s="219" t="str">
        <f t="array" aca="1" ref="E140" ca="1">IF($Q140="","",INDEX('Nhập liệu'!$F$10:$F$10000,'Chi tiết'!$Q140))</f>
        <v>kg</v>
      </c>
      <c r="F140" s="220">
        <f t="array" aca="1" ref="F140" ca="1">IF($Q140="","",INDEX('Nhập liệu'!$G$10:$G$10000,'Chi tiết'!$Q140))</f>
        <v>20</v>
      </c>
      <c r="G140" s="219">
        <f t="array" aca="1" ref="G140" ca="1">IF($Q140="","",INDEX('Nhập liệu'!$H$10:$H$10000,'Chi tiết'!$Q140))</f>
        <v>0</v>
      </c>
      <c r="H140" s="219">
        <f t="array" aca="1" ref="H140" ca="1">IF($Q140="","",INDEX('Nhập liệu'!$I$10:$I$10000,'Chi tiết'!$Q140))</f>
        <v>0</v>
      </c>
      <c r="I140" s="219">
        <f t="array" aca="1" ref="I140" ca="1">IF($Q140="","",INDEX('Nhập liệu'!$J$10:$J$10000,'Chi tiết'!$Q140))</f>
        <v>0</v>
      </c>
      <c r="J140" s="219">
        <f t="array" aca="1" ref="J140" ca="1">IF($Q140="","",INDEX('Nhập liệu'!$K$10:$K$10000,'Chi tiết'!$Q140))</f>
        <v>0</v>
      </c>
      <c r="K140" s="219">
        <f t="array" aca="1" ref="K140" ca="1">IF($Q140="","",INDEX('Nhập liệu'!$L$10:$L$10000,'Chi tiết'!$Q140))</f>
        <v>0</v>
      </c>
      <c r="L140" s="219">
        <f t="array" aca="1" ref="L140" ca="1">IF($Q140="","",INDEX('Nhập liệu'!$M$10:$M$10000,'Chi tiết'!$Q140))</f>
        <v>0</v>
      </c>
      <c r="M140" s="219">
        <f t="array" aca="1" ref="M140" ca="1">IF($Q140="","",INDEX('Nhập liệu'!$N$10:$N$10000,'Chi tiết'!$Q140))</f>
        <v>0</v>
      </c>
      <c r="N140" s="219">
        <f t="array" aca="1" ref="N140" ca="1">IF($Q140="","",INDEX('Nhập liệu'!$O$10:$O$10000,'Chi tiết'!$Q140))</f>
        <v>0</v>
      </c>
      <c r="O140" s="219">
        <f t="array" aca="1" ref="O140" ca="1">IF($Q140="","",INDEX('Nhập liệu'!$P$10:$P$10000,'Chi tiết'!$Q140))</f>
        <v>0</v>
      </c>
      <c r="P140" s="257"/>
      <c r="Q140" s="222">
        <f ca="1">IF(TYPE(MATCH($D$6,OFFSET('Nhập liệu'!$C$10,Q139,0):'Nhập liệu'!$C$10000,0)+Q139)=16,"",MATCH($D$6,OFFSET('Nhập liệu'!$C$10,Q139,0):'Nhập liệu'!$C$10000,0)+Q139)</f>
        <v>115</v>
      </c>
    </row>
    <row r="141" spans="2:17" ht="15.75" customHeight="1">
      <c r="B141" s="217">
        <f t="array" aca="1" ref="B141" ca="1">IF($Q141="","",INDEX('Nhập liệu'!$B$10:$B$10000,'Chi tiết'!$Q141))</f>
        <v>44084</v>
      </c>
      <c r="C141" s="262"/>
      <c r="D141" s="218" t="str">
        <f t="array" aca="1" ref="D141" ca="1">IF($Q141="","",INDEX('Nhập liệu'!$E$10:$E$10000,'Chi tiết'!$Q141))</f>
        <v>Sắt phi 6</v>
      </c>
      <c r="E141" s="219" t="str">
        <f t="array" aca="1" ref="E141" ca="1">IF($Q141="","",INDEX('Nhập liệu'!$F$10:$F$10000,'Chi tiết'!$Q141))</f>
        <v>kg</v>
      </c>
      <c r="F141" s="220">
        <f t="array" aca="1" ref="F141" ca="1">IF($Q141="","",INDEX('Nhập liệu'!$G$10:$G$10000,'Chi tiết'!$Q141))</f>
        <v>226</v>
      </c>
      <c r="G141" s="219">
        <f t="array" aca="1" ref="G141" ca="1">IF($Q141="","",INDEX('Nhập liệu'!$H$10:$H$10000,'Chi tiết'!$Q141))</f>
        <v>15200</v>
      </c>
      <c r="H141" s="219">
        <f t="array" aca="1" ref="H141" ca="1">IF($Q141="","",INDEX('Nhập liệu'!$I$10:$I$10000,'Chi tiết'!$Q141))</f>
        <v>0</v>
      </c>
      <c r="I141" s="219">
        <f t="array" aca="1" ref="I141" ca="1">IF($Q141="","",INDEX('Nhập liệu'!$J$10:$J$10000,'Chi tiết'!$Q141))</f>
        <v>0</v>
      </c>
      <c r="J141" s="219">
        <f t="array" aca="1" ref="J141" ca="1">IF($Q141="","",INDEX('Nhập liệu'!$K$10:$K$10000,'Chi tiết'!$Q141))</f>
        <v>0</v>
      </c>
      <c r="K141" s="219">
        <f t="array" aca="1" ref="K141" ca="1">IF($Q141="","",INDEX('Nhập liệu'!$L$10:$L$10000,'Chi tiết'!$Q141))</f>
        <v>3435200</v>
      </c>
      <c r="L141" s="219">
        <f t="array" aca="1" ref="L141" ca="1">IF($Q141="","",INDEX('Nhập liệu'!$M$10:$M$10000,'Chi tiết'!$Q141))</f>
        <v>0</v>
      </c>
      <c r="M141" s="219">
        <f t="array" aca="1" ref="M141" ca="1">IF($Q141="","",INDEX('Nhập liệu'!$N$10:$N$10000,'Chi tiết'!$Q141))</f>
        <v>0</v>
      </c>
      <c r="N141" s="219">
        <f t="array" aca="1" ref="N141" ca="1">IF($Q141="","",INDEX('Nhập liệu'!$O$10:$O$10000,'Chi tiết'!$Q141))</f>
        <v>0</v>
      </c>
      <c r="O141" s="219">
        <f t="array" aca="1" ref="O141" ca="1">IF($Q141="","",INDEX('Nhập liệu'!$P$10:$P$10000,'Chi tiết'!$Q141))</f>
        <v>0</v>
      </c>
      <c r="P141" s="257"/>
      <c r="Q141" s="222">
        <f ca="1">IF(TYPE(MATCH($D$6,OFFSET('Nhập liệu'!$C$10,Q140,0):'Nhập liệu'!$C$10000,0)+Q140)=16,"",MATCH($D$6,OFFSET('Nhập liệu'!$C$10,Q140,0):'Nhập liệu'!$C$10000,0)+Q140)</f>
        <v>116</v>
      </c>
    </row>
    <row r="142" spans="2:17" ht="15.75" customHeight="1">
      <c r="B142" s="217">
        <f t="array" aca="1" ref="B142" ca="1">IF($Q142="","",INDEX('Nhập liệu'!$B$10:$B$10000,'Chi tiết'!$Q142))</f>
        <v>44085</v>
      </c>
      <c r="C142" s="262"/>
      <c r="D142" s="218" t="str">
        <f t="array" aca="1" ref="D142" ca="1">IF($Q142="","",INDEX('Nhập liệu'!$E$10:$E$10000,'Chi tiết'!$Q142))</f>
        <v>Sắt phi 12</v>
      </c>
      <c r="E142" s="219" t="str">
        <f t="array" aca="1" ref="E142" ca="1">IF($Q142="","",INDEX('Nhập liệu'!$F$10:$F$10000,'Chi tiết'!$Q142))</f>
        <v>cây</v>
      </c>
      <c r="F142" s="220">
        <f t="array" aca="1" ref="F142" ca="1">IF($Q142="","",INDEX('Nhập liệu'!$G$10:$G$10000,'Chi tiết'!$Q142))</f>
        <v>12</v>
      </c>
      <c r="G142" s="219">
        <f t="array" aca="1" ref="G142" ca="1">IF($Q142="","",INDEX('Nhập liệu'!$H$10:$H$10000,'Chi tiết'!$Q142))</f>
        <v>149000</v>
      </c>
      <c r="H142" s="219">
        <f t="array" aca="1" ref="H142" ca="1">IF($Q142="","",INDEX('Nhập liệu'!$I$10:$I$10000,'Chi tiết'!$Q142))</f>
        <v>0</v>
      </c>
      <c r="I142" s="219">
        <f t="array" aca="1" ref="I142" ca="1">IF($Q142="","",INDEX('Nhập liệu'!$J$10:$J$10000,'Chi tiết'!$Q142))</f>
        <v>0</v>
      </c>
      <c r="J142" s="219">
        <f t="array" aca="1" ref="J142" ca="1">IF($Q142="","",INDEX('Nhập liệu'!$K$10:$K$10000,'Chi tiết'!$Q142))</f>
        <v>0</v>
      </c>
      <c r="K142" s="219">
        <f t="array" aca="1" ref="K142" ca="1">IF($Q142="","",INDEX('Nhập liệu'!$L$10:$L$10000,'Chi tiết'!$Q142))</f>
        <v>1788000</v>
      </c>
      <c r="L142" s="219">
        <f t="array" aca="1" ref="L142" ca="1">IF($Q142="","",INDEX('Nhập liệu'!$M$10:$M$10000,'Chi tiết'!$Q142))</f>
        <v>0</v>
      </c>
      <c r="M142" s="219">
        <f t="array" aca="1" ref="M142" ca="1">IF($Q142="","",INDEX('Nhập liệu'!$N$10:$N$10000,'Chi tiết'!$Q142))</f>
        <v>0</v>
      </c>
      <c r="N142" s="219">
        <f t="array" aca="1" ref="N142" ca="1">IF($Q142="","",INDEX('Nhập liệu'!$O$10:$O$10000,'Chi tiết'!$Q142))</f>
        <v>0</v>
      </c>
      <c r="O142" s="219">
        <f t="array" aca="1" ref="O142" ca="1">IF($Q142="","",INDEX('Nhập liệu'!$P$10:$P$10000,'Chi tiết'!$Q142))</f>
        <v>0</v>
      </c>
      <c r="P142" s="257"/>
      <c r="Q142" s="222">
        <f ca="1">IF(TYPE(MATCH($D$6,OFFSET('Nhập liệu'!$C$10,Q141,0):'Nhập liệu'!$C$10000,0)+Q141)=16,"",MATCH($D$6,OFFSET('Nhập liệu'!$C$10,Q141,0):'Nhập liệu'!$C$10000,0)+Q141)</f>
        <v>117</v>
      </c>
    </row>
    <row r="143" spans="2:17" ht="15.75" customHeight="1">
      <c r="B143" s="217">
        <f t="array" aca="1" ref="B143" ca="1">IF($Q143="","",INDEX('Nhập liệu'!$B$10:$B$10000,'Chi tiết'!$Q143))</f>
        <v>44086</v>
      </c>
      <c r="C143" s="262"/>
      <c r="D143" s="218" t="str">
        <f t="array" aca="1" ref="D143" ca="1">IF($Q143="","",INDEX('Nhập liệu'!$E$10:$E$10000,'Chi tiết'!$Q143))</f>
        <v>Xi măng DD PC40</v>
      </c>
      <c r="E143" s="219" t="str">
        <f t="array" aca="1" ref="E143" ca="1">IF($Q143="","",INDEX('Nhập liệu'!$F$10:$F$10000,'Chi tiết'!$Q143))</f>
        <v>bao</v>
      </c>
      <c r="F143" s="220">
        <f t="array" aca="1" ref="F143" ca="1">IF($Q143="","",INDEX('Nhập liệu'!$G$10:$G$10000,'Chi tiết'!$Q143))</f>
        <v>20</v>
      </c>
      <c r="G143" s="219">
        <f t="array" aca="1" ref="G143" ca="1">IF($Q143="","",INDEX('Nhập liệu'!$H$10:$H$10000,'Chi tiết'!$Q143))</f>
        <v>86000</v>
      </c>
      <c r="H143" s="219">
        <f t="array" aca="1" ref="H143" ca="1">IF($Q143="","",INDEX('Nhập liệu'!$I$10:$I$10000,'Chi tiết'!$Q143))</f>
        <v>0</v>
      </c>
      <c r="I143" s="219">
        <f t="array" aca="1" ref="I143" ca="1">IF($Q143="","",INDEX('Nhập liệu'!$J$10:$J$10000,'Chi tiết'!$Q143))</f>
        <v>0</v>
      </c>
      <c r="J143" s="219">
        <f t="array" aca="1" ref="J143" ca="1">IF($Q143="","",INDEX('Nhập liệu'!$K$10:$K$10000,'Chi tiết'!$Q143))</f>
        <v>0</v>
      </c>
      <c r="K143" s="219">
        <f t="array" aca="1" ref="K143" ca="1">IF($Q143="","",INDEX('Nhập liệu'!$L$10:$L$10000,'Chi tiết'!$Q143))</f>
        <v>1720000</v>
      </c>
      <c r="L143" s="219">
        <f t="array" aca="1" ref="L143" ca="1">IF($Q143="","",INDEX('Nhập liệu'!$M$10:$M$10000,'Chi tiết'!$Q143))</f>
        <v>0</v>
      </c>
      <c r="M143" s="219">
        <f t="array" aca="1" ref="M143" ca="1">IF($Q143="","",INDEX('Nhập liệu'!$N$10:$N$10000,'Chi tiết'!$Q143))</f>
        <v>0</v>
      </c>
      <c r="N143" s="219">
        <f t="array" aca="1" ref="N143" ca="1">IF($Q143="","",INDEX('Nhập liệu'!$O$10:$O$10000,'Chi tiết'!$Q143))</f>
        <v>0</v>
      </c>
      <c r="O143" s="219">
        <f t="array" aca="1" ref="O143" ca="1">IF($Q143="","",INDEX('Nhập liệu'!$P$10:$P$10000,'Chi tiết'!$Q143))</f>
        <v>0</v>
      </c>
      <c r="P143" s="257"/>
      <c r="Q143" s="222">
        <f ca="1">IF(TYPE(MATCH($D$6,OFFSET('Nhập liệu'!$C$10,Q142,0):'Nhập liệu'!$C$10000,0)+Q142)=16,"",MATCH($D$6,OFFSET('Nhập liệu'!$C$10,Q142,0):'Nhập liệu'!$C$10000,0)+Q142)</f>
        <v>118</v>
      </c>
    </row>
    <row r="144" spans="2:17" ht="15.75" customHeight="1">
      <c r="B144" s="217">
        <f t="array" aca="1" ref="B144" ca="1">IF($Q144="","",INDEX('Nhập liệu'!$B$10:$B$10000,'Chi tiết'!$Q144))</f>
        <v>44087</v>
      </c>
      <c r="C144" s="262"/>
      <c r="D144" s="218" t="str">
        <f t="array" aca="1" ref="D144" ca="1">IF($Q144="","",INDEX('Nhập liệu'!$E$10:$E$10000,'Chi tiết'!$Q144))</f>
        <v xml:space="preserve">Cát vàng </v>
      </c>
      <c r="E144" s="219" t="str">
        <f t="array" aca="1" ref="E144" ca="1">IF($Q144="","",INDEX('Nhập liệu'!$F$10:$F$10000,'Chi tiết'!$Q144))</f>
        <v>M3</v>
      </c>
      <c r="F144" s="220">
        <f t="array" aca="1" ref="F144" ca="1">IF($Q144="","",INDEX('Nhập liệu'!$G$10:$G$10000,'Chi tiết'!$Q144))</f>
        <v>4</v>
      </c>
      <c r="G144" s="219">
        <f t="array" aca="1" ref="G144" ca="1">IF($Q144="","",INDEX('Nhập liệu'!$H$10:$H$10000,'Chi tiết'!$Q144))</f>
        <v>125000</v>
      </c>
      <c r="H144" s="219">
        <f t="array" aca="1" ref="H144" ca="1">IF($Q144="","",INDEX('Nhập liệu'!$I$10:$I$10000,'Chi tiết'!$Q144))</f>
        <v>0</v>
      </c>
      <c r="I144" s="219">
        <f t="array" aca="1" ref="I144" ca="1">IF($Q144="","",INDEX('Nhập liệu'!$J$10:$J$10000,'Chi tiết'!$Q144))</f>
        <v>0</v>
      </c>
      <c r="J144" s="219">
        <f t="array" aca="1" ref="J144" ca="1">IF($Q144="","",INDEX('Nhập liệu'!$K$10:$K$10000,'Chi tiết'!$Q144))</f>
        <v>0</v>
      </c>
      <c r="K144" s="219">
        <f t="array" aca="1" ref="K144" ca="1">IF($Q144="","",INDEX('Nhập liệu'!$L$10:$L$10000,'Chi tiết'!$Q144))</f>
        <v>500000</v>
      </c>
      <c r="L144" s="219">
        <f t="array" aca="1" ref="L144" ca="1">IF($Q144="","",INDEX('Nhập liệu'!$M$10:$M$10000,'Chi tiết'!$Q144))</f>
        <v>0</v>
      </c>
      <c r="M144" s="219">
        <f t="array" aca="1" ref="M144" ca="1">IF($Q144="","",INDEX('Nhập liệu'!$N$10:$N$10000,'Chi tiết'!$Q144))</f>
        <v>0</v>
      </c>
      <c r="N144" s="219">
        <f t="array" aca="1" ref="N144" ca="1">IF($Q144="","",INDEX('Nhập liệu'!$O$10:$O$10000,'Chi tiết'!$Q144))</f>
        <v>0</v>
      </c>
      <c r="O144" s="219">
        <f t="array" aca="1" ref="O144" ca="1">IF($Q144="","",INDEX('Nhập liệu'!$P$10:$P$10000,'Chi tiết'!$Q144))</f>
        <v>0</v>
      </c>
      <c r="P144" s="257"/>
      <c r="Q144" s="222">
        <f ca="1">IF(TYPE(MATCH($D$6,OFFSET('Nhập liệu'!$C$10,Q143,0):'Nhập liệu'!$C$10000,0)+Q143)=16,"",MATCH($D$6,OFFSET('Nhập liệu'!$C$10,Q143,0):'Nhập liệu'!$C$10000,0)+Q143)</f>
        <v>119</v>
      </c>
    </row>
    <row r="145" spans="2:17" ht="15.75" customHeight="1">
      <c r="B145" s="217">
        <f t="array" aca="1" ref="B145" ca="1">IF($Q145="","",INDEX('Nhập liệu'!$B$10:$B$10000,'Chi tiết'!$Q145))</f>
        <v>44089</v>
      </c>
      <c r="C145" s="262"/>
      <c r="D145" s="218" t="str">
        <f t="array" aca="1" ref="D145" ca="1">IF($Q145="","",INDEX('Nhập liệu'!$E$10:$E$10000,'Chi tiết'!$Q145))</f>
        <v>Xi măng DD PC40</v>
      </c>
      <c r="E145" s="219" t="str">
        <f t="array" aca="1" ref="E145" ca="1">IF($Q145="","",INDEX('Nhập liệu'!$F$10:$F$10000,'Chi tiết'!$Q145))</f>
        <v>bao</v>
      </c>
      <c r="F145" s="220">
        <f t="array" aca="1" ref="F145" ca="1">IF($Q145="","",INDEX('Nhập liệu'!$G$10:$G$10000,'Chi tiết'!$Q145))</f>
        <v>50</v>
      </c>
      <c r="G145" s="219">
        <f t="array" aca="1" ref="G145" ca="1">IF($Q145="","",INDEX('Nhập liệu'!$H$10:$H$10000,'Chi tiết'!$Q145))</f>
        <v>87000</v>
      </c>
      <c r="H145" s="219">
        <f t="array" aca="1" ref="H145" ca="1">IF($Q145="","",INDEX('Nhập liệu'!$I$10:$I$10000,'Chi tiết'!$Q145))</f>
        <v>0</v>
      </c>
      <c r="I145" s="219">
        <f t="array" aca="1" ref="I145" ca="1">IF($Q145="","",INDEX('Nhập liệu'!$J$10:$J$10000,'Chi tiết'!$Q145))</f>
        <v>0</v>
      </c>
      <c r="J145" s="219">
        <f t="array" aca="1" ref="J145" ca="1">IF($Q145="","",INDEX('Nhập liệu'!$K$10:$K$10000,'Chi tiết'!$Q145))</f>
        <v>0</v>
      </c>
      <c r="K145" s="219">
        <f t="array" aca="1" ref="K145" ca="1">IF($Q145="","",INDEX('Nhập liệu'!$L$10:$L$10000,'Chi tiết'!$Q145))</f>
        <v>4350000</v>
      </c>
      <c r="L145" s="219">
        <f t="array" aca="1" ref="L145" ca="1">IF($Q145="","",INDEX('Nhập liệu'!$M$10:$M$10000,'Chi tiết'!$Q145))</f>
        <v>0</v>
      </c>
      <c r="M145" s="219">
        <f t="array" aca="1" ref="M145" ca="1">IF($Q145="","",INDEX('Nhập liệu'!$N$10:$N$10000,'Chi tiết'!$Q145))</f>
        <v>0</v>
      </c>
      <c r="N145" s="219">
        <f t="array" aca="1" ref="N145" ca="1">IF($Q145="","",INDEX('Nhập liệu'!$O$10:$O$10000,'Chi tiết'!$Q145))</f>
        <v>0</v>
      </c>
      <c r="O145" s="219">
        <f t="array" aca="1" ref="O145" ca="1">IF($Q145="","",INDEX('Nhập liệu'!$P$10:$P$10000,'Chi tiết'!$Q145))</f>
        <v>0</v>
      </c>
      <c r="P145" s="257"/>
      <c r="Q145" s="222">
        <f ca="1">IF(TYPE(MATCH($D$6,OFFSET('Nhập liệu'!$C$10,Q144,0):'Nhập liệu'!$C$10000,0)+Q144)=16,"",MATCH($D$6,OFFSET('Nhập liệu'!$C$10,Q144,0):'Nhập liệu'!$C$10000,0)+Q144)</f>
        <v>120</v>
      </c>
    </row>
    <row r="146" spans="2:17" ht="15.75" customHeight="1">
      <c r="B146" s="217">
        <f t="array" aca="1" ref="B146" ca="1">IF($Q146="","",INDEX('Nhập liệu'!$B$10:$B$10000,'Chi tiết'!$Q146))</f>
        <v>44093</v>
      </c>
      <c r="C146" s="262"/>
      <c r="D146" s="218" t="str">
        <f t="array" aca="1" ref="D146" ca="1">IF($Q146="","",INDEX('Nhập liệu'!$E$10:$E$10000,'Chi tiết'!$Q146))</f>
        <v xml:space="preserve">Cát vàng </v>
      </c>
      <c r="E146" s="219" t="str">
        <f t="array" aca="1" ref="E146" ca="1">IF($Q146="","",INDEX('Nhập liệu'!$F$10:$F$10000,'Chi tiết'!$Q146))</f>
        <v>M3</v>
      </c>
      <c r="F146" s="220">
        <f t="array" aca="1" ref="F146" ca="1">IF($Q146="","",INDEX('Nhập liệu'!$G$10:$G$10000,'Chi tiết'!$Q146))</f>
        <v>4</v>
      </c>
      <c r="G146" s="219">
        <f t="array" aca="1" ref="G146" ca="1">IF($Q146="","",INDEX('Nhập liệu'!$H$10:$H$10000,'Chi tiết'!$Q146))</f>
        <v>125000</v>
      </c>
      <c r="H146" s="219">
        <f t="array" aca="1" ref="H146" ca="1">IF($Q146="","",INDEX('Nhập liệu'!$I$10:$I$10000,'Chi tiết'!$Q146))</f>
        <v>0</v>
      </c>
      <c r="I146" s="219">
        <f t="array" aca="1" ref="I146" ca="1">IF($Q146="","",INDEX('Nhập liệu'!$J$10:$J$10000,'Chi tiết'!$Q146))</f>
        <v>0</v>
      </c>
      <c r="J146" s="219">
        <f t="array" aca="1" ref="J146" ca="1">IF($Q146="","",INDEX('Nhập liệu'!$K$10:$K$10000,'Chi tiết'!$Q146))</f>
        <v>0</v>
      </c>
      <c r="K146" s="219">
        <f t="array" aca="1" ref="K146" ca="1">IF($Q146="","",INDEX('Nhập liệu'!$L$10:$L$10000,'Chi tiết'!$Q146))</f>
        <v>500000</v>
      </c>
      <c r="L146" s="219">
        <f t="array" aca="1" ref="L146" ca="1">IF($Q146="","",INDEX('Nhập liệu'!$M$10:$M$10000,'Chi tiết'!$Q146))</f>
        <v>0</v>
      </c>
      <c r="M146" s="219">
        <f t="array" aca="1" ref="M146" ca="1">IF($Q146="","",INDEX('Nhập liệu'!$N$10:$N$10000,'Chi tiết'!$Q146))</f>
        <v>0</v>
      </c>
      <c r="N146" s="219">
        <f t="array" aca="1" ref="N146" ca="1">IF($Q146="","",INDEX('Nhập liệu'!$O$10:$O$10000,'Chi tiết'!$Q146))</f>
        <v>0</v>
      </c>
      <c r="O146" s="219">
        <f t="array" aca="1" ref="O146" ca="1">IF($Q146="","",INDEX('Nhập liệu'!$P$10:$P$10000,'Chi tiết'!$Q146))</f>
        <v>0</v>
      </c>
      <c r="P146" s="257"/>
      <c r="Q146" s="222">
        <f ca="1">IF(TYPE(MATCH($D$6,OFFSET('Nhập liệu'!$C$10,Q145,0):'Nhập liệu'!$C$10000,0)+Q145)=16,"",MATCH($D$6,OFFSET('Nhập liệu'!$C$10,Q145,0):'Nhập liệu'!$C$10000,0)+Q145)</f>
        <v>121</v>
      </c>
    </row>
    <row r="147" spans="2:17" ht="15.75" customHeight="1">
      <c r="B147" s="217">
        <f t="array" aca="1" ref="B147" ca="1">IF($Q147="","",INDEX('Nhập liệu'!$B$10:$B$10000,'Chi tiết'!$Q147))</f>
        <v>44094</v>
      </c>
      <c r="C147" s="262"/>
      <c r="D147" s="218" t="str">
        <f t="array" aca="1" ref="D147" ca="1">IF($Q147="","",INDEX('Nhập liệu'!$E$10:$E$10000,'Chi tiết'!$Q147))</f>
        <v>Cát vàng</v>
      </c>
      <c r="E147" s="219" t="str">
        <f t="array" aca="1" ref="E147" ca="1">IF($Q147="","",INDEX('Nhập liệu'!$F$10:$F$10000,'Chi tiết'!$Q147))</f>
        <v>M3</v>
      </c>
      <c r="F147" s="220">
        <f t="array" aca="1" ref="F147" ca="1">IF($Q147="","",INDEX('Nhập liệu'!$G$10:$G$10000,'Chi tiết'!$Q147))</f>
        <v>4</v>
      </c>
      <c r="G147" s="219">
        <f t="array" aca="1" ref="G147" ca="1">IF($Q147="","",INDEX('Nhập liệu'!$H$10:$H$10000,'Chi tiết'!$Q147))</f>
        <v>360000</v>
      </c>
      <c r="H147" s="219">
        <f t="array" aca="1" ref="H147" ca="1">IF($Q147="","",INDEX('Nhập liệu'!$I$10:$I$10000,'Chi tiết'!$Q147))</f>
        <v>0</v>
      </c>
      <c r="I147" s="219">
        <f t="array" aca="1" ref="I147" ca="1">IF($Q147="","",INDEX('Nhập liệu'!$J$10:$J$10000,'Chi tiết'!$Q147))</f>
        <v>0</v>
      </c>
      <c r="J147" s="219">
        <f t="array" aca="1" ref="J147" ca="1">IF($Q147="","",INDEX('Nhập liệu'!$K$10:$K$10000,'Chi tiết'!$Q147))</f>
        <v>0</v>
      </c>
      <c r="K147" s="219">
        <f t="array" aca="1" ref="K147" ca="1">IF($Q147="","",INDEX('Nhập liệu'!$L$10:$L$10000,'Chi tiết'!$Q147))</f>
        <v>1440000</v>
      </c>
      <c r="L147" s="219">
        <f t="array" aca="1" ref="L147" ca="1">IF($Q147="","",INDEX('Nhập liệu'!$M$10:$M$10000,'Chi tiết'!$Q147))</f>
        <v>0</v>
      </c>
      <c r="M147" s="219">
        <f t="array" aca="1" ref="M147" ca="1">IF($Q147="","",INDEX('Nhập liệu'!$N$10:$N$10000,'Chi tiết'!$Q147))</f>
        <v>0</v>
      </c>
      <c r="N147" s="219">
        <f t="array" aca="1" ref="N147" ca="1">IF($Q147="","",INDEX('Nhập liệu'!$O$10:$O$10000,'Chi tiết'!$Q147))</f>
        <v>0</v>
      </c>
      <c r="O147" s="219">
        <f t="array" aca="1" ref="O147" ca="1">IF($Q147="","",INDEX('Nhập liệu'!$P$10:$P$10000,'Chi tiết'!$Q147))</f>
        <v>0</v>
      </c>
      <c r="P147" s="257"/>
      <c r="Q147" s="222">
        <f ca="1">IF(TYPE(MATCH($D$6,OFFSET('Nhập liệu'!$C$10,Q146,0):'Nhập liệu'!$C$10000,0)+Q146)=16,"",MATCH($D$6,OFFSET('Nhập liệu'!$C$10,Q146,0):'Nhập liệu'!$C$10000,0)+Q146)</f>
        <v>122</v>
      </c>
    </row>
    <row r="148" spans="2:17" ht="15.75" customHeight="1">
      <c r="B148" s="217">
        <f t="array" aca="1" ref="B148" ca="1">IF($Q148="","",INDEX('Nhập liệu'!$B$10:$B$10000,'Chi tiết'!$Q148))</f>
        <v>44094</v>
      </c>
      <c r="C148" s="262"/>
      <c r="D148" s="218" t="str">
        <f t="array" aca="1" ref="D148" ca="1">IF($Q148="","",INDEX('Nhập liệu'!$E$10:$E$10000,'Chi tiết'!$Q148))</f>
        <v>Chi lương thợ cửa sắt</v>
      </c>
      <c r="E148" s="219">
        <f t="array" aca="1" ref="E148" ca="1">IF($Q148="","",INDEX('Nhập liệu'!$F$10:$F$10000,'Chi tiết'!$Q148))</f>
        <v>0</v>
      </c>
      <c r="F148" s="220">
        <f t="array" aca="1" ref="F148" ca="1">IF($Q148="","",INDEX('Nhập liệu'!$G$10:$G$10000,'Chi tiết'!$Q148))</f>
        <v>3</v>
      </c>
      <c r="G148" s="219">
        <f t="array" aca="1" ref="G148" ca="1">IF($Q148="","",INDEX('Nhập liệu'!$H$10:$H$10000,'Chi tiết'!$Q148))</f>
        <v>240000</v>
      </c>
      <c r="H148" s="219">
        <f t="array" aca="1" ref="H148" ca="1">IF($Q148="","",INDEX('Nhập liệu'!$I$10:$I$10000,'Chi tiết'!$Q148))</f>
        <v>0</v>
      </c>
      <c r="I148" s="219">
        <f t="array" aca="1" ref="I148" ca="1">IF($Q148="","",INDEX('Nhập liệu'!$J$10:$J$10000,'Chi tiết'!$Q148))</f>
        <v>0</v>
      </c>
      <c r="J148" s="219">
        <f t="array" aca="1" ref="J148" ca="1">IF($Q148="","",INDEX('Nhập liệu'!$K$10:$K$10000,'Chi tiết'!$Q148))</f>
        <v>0</v>
      </c>
      <c r="K148" s="219">
        <f t="array" aca="1" ref="K148" ca="1">IF($Q148="","",INDEX('Nhập liệu'!$L$10:$L$10000,'Chi tiết'!$Q148))</f>
        <v>720000</v>
      </c>
      <c r="L148" s="219">
        <f t="array" aca="1" ref="L148" ca="1">IF($Q148="","",INDEX('Nhập liệu'!$M$10:$M$10000,'Chi tiết'!$Q148))</f>
        <v>0</v>
      </c>
      <c r="M148" s="219">
        <f t="array" aca="1" ref="M148" ca="1">IF($Q148="","",INDEX('Nhập liệu'!$N$10:$N$10000,'Chi tiết'!$Q148))</f>
        <v>0</v>
      </c>
      <c r="N148" s="219">
        <f t="array" aca="1" ref="N148" ca="1">IF($Q148="","",INDEX('Nhập liệu'!$O$10:$O$10000,'Chi tiết'!$Q148))</f>
        <v>0</v>
      </c>
      <c r="O148" s="219">
        <f t="array" aca="1" ref="O148" ca="1">IF($Q148="","",INDEX('Nhập liệu'!$P$10:$P$10000,'Chi tiết'!$Q148))</f>
        <v>0</v>
      </c>
      <c r="P148" s="257"/>
      <c r="Q148" s="222">
        <f ca="1">IF(TYPE(MATCH($D$6,OFFSET('Nhập liệu'!$C$10,Q147,0):'Nhập liệu'!$C$10000,0)+Q147)=16,"",MATCH($D$6,OFFSET('Nhập liệu'!$C$10,Q147,0):'Nhập liệu'!$C$10000,0)+Q147)</f>
        <v>123</v>
      </c>
    </row>
    <row r="149" spans="2:17" ht="15.75" customHeight="1">
      <c r="B149" s="217">
        <f t="array" aca="1" ref="B149" ca="1">IF($Q149="","",INDEX('Nhập liệu'!$B$10:$B$10000,'Chi tiết'!$Q149))</f>
        <v>44095</v>
      </c>
      <c r="C149" s="262"/>
      <c r="D149" s="218" t="str">
        <f t="array" aca="1" ref="D149" ca="1">IF($Q149="","",INDEX('Nhập liệu'!$E$10:$E$10000,'Chi tiết'!$Q149))</f>
        <v>Mua sắt hộp 10 x 20</v>
      </c>
      <c r="E149" s="219" t="str">
        <f t="array" aca="1" ref="E149" ca="1">IF($Q149="","",INDEX('Nhập liệu'!$F$10:$F$10000,'Chi tiết'!$Q149))</f>
        <v>Cây</v>
      </c>
      <c r="F149" s="220">
        <f t="array" aca="1" ref="F149" ca="1">IF($Q149="","",INDEX('Nhập liệu'!$G$10:$G$10000,'Chi tiết'!$Q149))</f>
        <v>180</v>
      </c>
      <c r="G149" s="219">
        <f t="array" aca="1" ref="G149" ca="1">IF($Q149="","",INDEX('Nhập liệu'!$H$10:$H$10000,'Chi tiết'!$Q149))</f>
        <v>41800</v>
      </c>
      <c r="H149" s="219">
        <f t="array" aca="1" ref="H149" ca="1">IF($Q149="","",INDEX('Nhập liệu'!$I$10:$I$10000,'Chi tiết'!$Q149))</f>
        <v>0</v>
      </c>
      <c r="I149" s="219">
        <f t="array" aca="1" ref="I149" ca="1">IF($Q149="","",INDEX('Nhập liệu'!$J$10:$J$10000,'Chi tiết'!$Q149))</f>
        <v>0</v>
      </c>
      <c r="J149" s="219">
        <f t="array" aca="1" ref="J149" ca="1">IF($Q149="","",INDEX('Nhập liệu'!$K$10:$K$10000,'Chi tiết'!$Q149))</f>
        <v>0</v>
      </c>
      <c r="K149" s="219">
        <f t="array" aca="1" ref="K149" ca="1">IF($Q149="","",INDEX('Nhập liệu'!$L$10:$L$10000,'Chi tiết'!$Q149))</f>
        <v>7524000</v>
      </c>
      <c r="L149" s="219">
        <f t="array" aca="1" ref="L149" ca="1">IF($Q149="","",INDEX('Nhập liệu'!$M$10:$M$10000,'Chi tiết'!$Q149))</f>
        <v>0</v>
      </c>
      <c r="M149" s="219">
        <f t="array" aca="1" ref="M149" ca="1">IF($Q149="","",INDEX('Nhập liệu'!$N$10:$N$10000,'Chi tiết'!$Q149))</f>
        <v>0</v>
      </c>
      <c r="N149" s="219">
        <f t="array" aca="1" ref="N149" ca="1">IF($Q149="","",INDEX('Nhập liệu'!$O$10:$O$10000,'Chi tiết'!$Q149))</f>
        <v>0</v>
      </c>
      <c r="O149" s="219">
        <f t="array" aca="1" ref="O149" ca="1">IF($Q149="","",INDEX('Nhập liệu'!$P$10:$P$10000,'Chi tiết'!$Q149))</f>
        <v>0</v>
      </c>
      <c r="P149" s="257"/>
      <c r="Q149" s="222">
        <f ca="1">IF(TYPE(MATCH($D$6,OFFSET('Nhập liệu'!$C$10,Q148,0):'Nhập liệu'!$C$10000,0)+Q148)=16,"",MATCH($D$6,OFFSET('Nhập liệu'!$C$10,Q148,0):'Nhập liệu'!$C$10000,0)+Q148)</f>
        <v>124</v>
      </c>
    </row>
    <row r="150" spans="2:17" ht="15.75" customHeight="1">
      <c r="B150" s="217">
        <f t="array" aca="1" ref="B150" ca="1">IF($Q150="","",INDEX('Nhập liệu'!$B$10:$B$10000,'Chi tiết'!$Q150))</f>
        <v>44094</v>
      </c>
      <c r="C150" s="262"/>
      <c r="D150" s="218" t="str">
        <f t="array" aca="1" ref="D150" ca="1">IF($Q150="","",INDEX('Nhập liệu'!$E$10:$E$10000,'Chi tiết'!$Q150))</f>
        <v>Xi măng DD PC40</v>
      </c>
      <c r="E150" s="219" t="str">
        <f t="array" aca="1" ref="E150" ca="1">IF($Q150="","",INDEX('Nhập liệu'!$F$10:$F$10000,'Chi tiết'!$Q150))</f>
        <v>bao</v>
      </c>
      <c r="F150" s="220">
        <f t="array" aca="1" ref="F150" ca="1">IF($Q150="","",INDEX('Nhập liệu'!$G$10:$G$10000,'Chi tiết'!$Q150))</f>
        <v>50</v>
      </c>
      <c r="G150" s="219">
        <f t="array" aca="1" ref="G150" ca="1">IF($Q150="","",INDEX('Nhập liệu'!$H$10:$H$10000,'Chi tiết'!$Q150))</f>
        <v>87000</v>
      </c>
      <c r="H150" s="219">
        <f t="array" aca="1" ref="H150" ca="1">IF($Q150="","",INDEX('Nhập liệu'!$I$10:$I$10000,'Chi tiết'!$Q150))</f>
        <v>0</v>
      </c>
      <c r="I150" s="219">
        <f t="array" aca="1" ref="I150" ca="1">IF($Q150="","",INDEX('Nhập liệu'!$J$10:$J$10000,'Chi tiết'!$Q150))</f>
        <v>0</v>
      </c>
      <c r="J150" s="219">
        <f t="array" aca="1" ref="J150" ca="1">IF($Q150="","",INDEX('Nhập liệu'!$K$10:$K$10000,'Chi tiết'!$Q150))</f>
        <v>0</v>
      </c>
      <c r="K150" s="219">
        <f t="array" aca="1" ref="K150" ca="1">IF($Q150="","",INDEX('Nhập liệu'!$L$10:$L$10000,'Chi tiết'!$Q150))</f>
        <v>4350000</v>
      </c>
      <c r="L150" s="219">
        <f t="array" aca="1" ref="L150" ca="1">IF($Q150="","",INDEX('Nhập liệu'!$M$10:$M$10000,'Chi tiết'!$Q150))</f>
        <v>0</v>
      </c>
      <c r="M150" s="219">
        <f t="array" aca="1" ref="M150" ca="1">IF($Q150="","",INDEX('Nhập liệu'!$N$10:$N$10000,'Chi tiết'!$Q150))</f>
        <v>0</v>
      </c>
      <c r="N150" s="219">
        <f t="array" aca="1" ref="N150" ca="1">IF($Q150="","",INDEX('Nhập liệu'!$O$10:$O$10000,'Chi tiết'!$Q150))</f>
        <v>0</v>
      </c>
      <c r="O150" s="219">
        <f t="array" aca="1" ref="O150" ca="1">IF($Q150="","",INDEX('Nhập liệu'!$P$10:$P$10000,'Chi tiết'!$Q150))</f>
        <v>0</v>
      </c>
      <c r="P150" s="257"/>
      <c r="Q150" s="222">
        <f ca="1">IF(TYPE(MATCH($D$6,OFFSET('Nhập liệu'!$C$10,Q149,0):'Nhập liệu'!$C$10000,0)+Q149)=16,"",MATCH($D$6,OFFSET('Nhập liệu'!$C$10,Q149,0):'Nhập liệu'!$C$10000,0)+Q149)</f>
        <v>125</v>
      </c>
    </row>
    <row r="151" spans="2:17" ht="15.75" customHeight="1">
      <c r="B151" s="217">
        <f t="array" aca="1" ref="B151" ca="1">IF($Q151="","",INDEX('Nhập liệu'!$B$10:$B$10000,'Chi tiết'!$Q151))</f>
        <v>44096</v>
      </c>
      <c r="C151" s="262"/>
      <c r="D151" s="218" t="str">
        <f t="array" aca="1" ref="D151" ca="1">IF($Q151="","",INDEX('Nhập liệu'!$E$10:$E$10000,'Chi tiết'!$Q151))</f>
        <v xml:space="preserve">Cát vàng </v>
      </c>
      <c r="E151" s="219" t="str">
        <f t="array" aca="1" ref="E151" ca="1">IF($Q151="","",INDEX('Nhập liệu'!$F$10:$F$10000,'Chi tiết'!$Q151))</f>
        <v>M3</v>
      </c>
      <c r="F151" s="220">
        <f t="array" aca="1" ref="F151" ca="1">IF($Q151="","",INDEX('Nhập liệu'!$G$10:$G$10000,'Chi tiết'!$Q151))</f>
        <v>4</v>
      </c>
      <c r="G151" s="219">
        <f t="array" aca="1" ref="G151" ca="1">IF($Q151="","",INDEX('Nhập liệu'!$H$10:$H$10000,'Chi tiết'!$Q151))</f>
        <v>125000</v>
      </c>
      <c r="H151" s="219">
        <f t="array" aca="1" ref="H151" ca="1">IF($Q151="","",INDEX('Nhập liệu'!$I$10:$I$10000,'Chi tiết'!$Q151))</f>
        <v>0</v>
      </c>
      <c r="I151" s="219">
        <f t="array" aca="1" ref="I151" ca="1">IF($Q151="","",INDEX('Nhập liệu'!$J$10:$J$10000,'Chi tiết'!$Q151))</f>
        <v>0</v>
      </c>
      <c r="J151" s="219">
        <f t="array" aca="1" ref="J151" ca="1">IF($Q151="","",INDEX('Nhập liệu'!$K$10:$K$10000,'Chi tiết'!$Q151))</f>
        <v>0</v>
      </c>
      <c r="K151" s="219">
        <f t="array" aca="1" ref="K151" ca="1">IF($Q151="","",INDEX('Nhập liệu'!$L$10:$L$10000,'Chi tiết'!$Q151))</f>
        <v>500000</v>
      </c>
      <c r="L151" s="219">
        <f t="array" aca="1" ref="L151" ca="1">IF($Q151="","",INDEX('Nhập liệu'!$M$10:$M$10000,'Chi tiết'!$Q151))</f>
        <v>0</v>
      </c>
      <c r="M151" s="219">
        <f t="array" aca="1" ref="M151" ca="1">IF($Q151="","",INDEX('Nhập liệu'!$N$10:$N$10000,'Chi tiết'!$Q151))</f>
        <v>0</v>
      </c>
      <c r="N151" s="219">
        <f t="array" aca="1" ref="N151" ca="1">IF($Q151="","",INDEX('Nhập liệu'!$O$10:$O$10000,'Chi tiết'!$Q151))</f>
        <v>0</v>
      </c>
      <c r="O151" s="219">
        <f t="array" aca="1" ref="O151" ca="1">IF($Q151="","",INDEX('Nhập liệu'!$P$10:$P$10000,'Chi tiết'!$Q151))</f>
        <v>0</v>
      </c>
      <c r="P151" s="257"/>
      <c r="Q151" s="222">
        <f ca="1">IF(TYPE(MATCH($D$6,OFFSET('Nhập liệu'!$C$10,Q150,0):'Nhập liệu'!$C$10000,0)+Q150)=16,"",MATCH($D$6,OFFSET('Nhập liệu'!$C$10,Q150,0):'Nhập liệu'!$C$10000,0)+Q150)</f>
        <v>126</v>
      </c>
    </row>
    <row r="152" spans="2:17" ht="15.75" customHeight="1">
      <c r="B152" s="217">
        <f t="array" aca="1" ref="B152" ca="1">IF($Q152="","",INDEX('Nhập liệu'!$B$10:$B$10000,'Chi tiết'!$Q152))</f>
        <v>44097</v>
      </c>
      <c r="C152" s="262"/>
      <c r="D152" s="218" t="str">
        <f t="array" aca="1" ref="D152" ca="1">IF($Q152="","",INDEX('Nhập liệu'!$E$10:$E$10000,'Chi tiết'!$Q152))</f>
        <v>Đá 1 x 2</v>
      </c>
      <c r="E152" s="219" t="str">
        <f t="array" aca="1" ref="E152" ca="1">IF($Q152="","",INDEX('Nhập liệu'!$F$10:$F$10000,'Chi tiết'!$Q152))</f>
        <v>M3</v>
      </c>
      <c r="F152" s="220">
        <f t="array" aca="1" ref="F152" ca="1">IF($Q152="","",INDEX('Nhập liệu'!$G$10:$G$10000,'Chi tiết'!$Q152))</f>
        <v>4</v>
      </c>
      <c r="G152" s="219">
        <f t="array" aca="1" ref="G152" ca="1">IF($Q152="","",INDEX('Nhập liệu'!$H$10:$H$10000,'Chi tiết'!$Q152))</f>
        <v>360000</v>
      </c>
      <c r="H152" s="219">
        <f t="array" aca="1" ref="H152" ca="1">IF($Q152="","",INDEX('Nhập liệu'!$I$10:$I$10000,'Chi tiết'!$Q152))</f>
        <v>0</v>
      </c>
      <c r="I152" s="219">
        <f t="array" aca="1" ref="I152" ca="1">IF($Q152="","",INDEX('Nhập liệu'!$J$10:$J$10000,'Chi tiết'!$Q152))</f>
        <v>0</v>
      </c>
      <c r="J152" s="219">
        <f t="array" aca="1" ref="J152" ca="1">IF($Q152="","",INDEX('Nhập liệu'!$K$10:$K$10000,'Chi tiết'!$Q152))</f>
        <v>0</v>
      </c>
      <c r="K152" s="219">
        <f t="array" aca="1" ref="K152" ca="1">IF($Q152="","",INDEX('Nhập liệu'!$L$10:$L$10000,'Chi tiết'!$Q152))</f>
        <v>1440000</v>
      </c>
      <c r="L152" s="219">
        <f t="array" aca="1" ref="L152" ca="1">IF($Q152="","",INDEX('Nhập liệu'!$M$10:$M$10000,'Chi tiết'!$Q152))</f>
        <v>0</v>
      </c>
      <c r="M152" s="219">
        <f t="array" aca="1" ref="M152" ca="1">IF($Q152="","",INDEX('Nhập liệu'!$N$10:$N$10000,'Chi tiết'!$Q152))</f>
        <v>0</v>
      </c>
      <c r="N152" s="219">
        <f t="array" aca="1" ref="N152" ca="1">IF($Q152="","",INDEX('Nhập liệu'!$O$10:$O$10000,'Chi tiết'!$Q152))</f>
        <v>0</v>
      </c>
      <c r="O152" s="219">
        <f t="array" aca="1" ref="O152" ca="1">IF($Q152="","",INDEX('Nhập liệu'!$P$10:$P$10000,'Chi tiết'!$Q152))</f>
        <v>0</v>
      </c>
      <c r="P152" s="257"/>
      <c r="Q152" s="222">
        <f ca="1">IF(TYPE(MATCH($D$6,OFFSET('Nhập liệu'!$C$10,Q151,0):'Nhập liệu'!$C$10000,0)+Q151)=16,"",MATCH($D$6,OFFSET('Nhập liệu'!$C$10,Q151,0):'Nhập liệu'!$C$10000,0)+Q151)</f>
        <v>127</v>
      </c>
    </row>
    <row r="153" spans="2:17" ht="15.75" customHeight="1">
      <c r="B153" s="217">
        <f t="array" aca="1" ref="B153" ca="1">IF($Q153="","",INDEX('Nhập liệu'!$B$10:$B$10000,'Chi tiết'!$Q153))</f>
        <v>44097</v>
      </c>
      <c r="C153" s="262"/>
      <c r="D153" s="218" t="str">
        <f t="array" aca="1" ref="D153" ca="1">IF($Q153="","",INDEX('Nhập liệu'!$E$10:$E$10000,'Chi tiết'!$Q153))</f>
        <v>Xi măng DD PC40</v>
      </c>
      <c r="E153" s="219" t="str">
        <f t="array" aca="1" ref="E153" ca="1">IF($Q153="","",INDEX('Nhập liệu'!$F$10:$F$10000,'Chi tiết'!$Q153))</f>
        <v>bao</v>
      </c>
      <c r="F153" s="220">
        <f t="array" aca="1" ref="F153" ca="1">IF($Q153="","",INDEX('Nhập liệu'!$G$10:$G$10000,'Chi tiết'!$Q153))</f>
        <v>50</v>
      </c>
      <c r="G153" s="219">
        <f t="array" aca="1" ref="G153" ca="1">IF($Q153="","",INDEX('Nhập liệu'!$H$10:$H$10000,'Chi tiết'!$Q153))</f>
        <v>87000</v>
      </c>
      <c r="H153" s="219">
        <f t="array" aca="1" ref="H153" ca="1">IF($Q153="","",INDEX('Nhập liệu'!$I$10:$I$10000,'Chi tiết'!$Q153))</f>
        <v>0</v>
      </c>
      <c r="I153" s="219">
        <f t="array" aca="1" ref="I153" ca="1">IF($Q153="","",INDEX('Nhập liệu'!$J$10:$J$10000,'Chi tiết'!$Q153))</f>
        <v>0</v>
      </c>
      <c r="J153" s="219">
        <f t="array" aca="1" ref="J153" ca="1">IF($Q153="","",INDEX('Nhập liệu'!$K$10:$K$10000,'Chi tiết'!$Q153))</f>
        <v>0</v>
      </c>
      <c r="K153" s="219">
        <f t="array" aca="1" ref="K153" ca="1">IF($Q153="","",INDEX('Nhập liệu'!$L$10:$L$10000,'Chi tiết'!$Q153))</f>
        <v>4350000</v>
      </c>
      <c r="L153" s="219">
        <f t="array" aca="1" ref="L153" ca="1">IF($Q153="","",INDEX('Nhập liệu'!$M$10:$M$10000,'Chi tiết'!$Q153))</f>
        <v>0</v>
      </c>
      <c r="M153" s="219">
        <f t="array" aca="1" ref="M153" ca="1">IF($Q153="","",INDEX('Nhập liệu'!$N$10:$N$10000,'Chi tiết'!$Q153))</f>
        <v>0</v>
      </c>
      <c r="N153" s="219">
        <f t="array" aca="1" ref="N153" ca="1">IF($Q153="","",INDEX('Nhập liệu'!$O$10:$O$10000,'Chi tiết'!$Q153))</f>
        <v>0</v>
      </c>
      <c r="O153" s="219">
        <f t="array" aca="1" ref="O153" ca="1">IF($Q153="","",INDEX('Nhập liệu'!$P$10:$P$10000,'Chi tiết'!$Q153))</f>
        <v>0</v>
      </c>
      <c r="P153" s="257"/>
      <c r="Q153" s="222">
        <f ca="1">IF(TYPE(MATCH($D$6,OFFSET('Nhập liệu'!$C$10,Q152,0):'Nhập liệu'!$C$10000,0)+Q152)=16,"",MATCH($D$6,OFFSET('Nhập liệu'!$C$10,Q152,0):'Nhập liệu'!$C$10000,0)+Q152)</f>
        <v>128</v>
      </c>
    </row>
    <row r="154" spans="2:17" ht="15.75" customHeight="1">
      <c r="B154" s="217">
        <f t="array" aca="1" ref="B154" ca="1">IF($Q154="","",INDEX('Nhập liệu'!$B$10:$B$10000,'Chi tiết'!$Q154))</f>
        <v>44102</v>
      </c>
      <c r="C154" s="262"/>
      <c r="D154" s="218" t="str">
        <f t="array" aca="1" ref="D154" ca="1">IF($Q154="","",INDEX('Nhập liệu'!$E$10:$E$10000,'Chi tiết'!$Q154))</f>
        <v>Xi măng DD PC40</v>
      </c>
      <c r="E154" s="219" t="str">
        <f t="array" aca="1" ref="E154" ca="1">IF($Q154="","",INDEX('Nhập liệu'!$F$10:$F$10000,'Chi tiết'!$Q154))</f>
        <v>bao</v>
      </c>
      <c r="F154" s="220">
        <f t="array" aca="1" ref="F154" ca="1">IF($Q154="","",INDEX('Nhập liệu'!$G$10:$G$10000,'Chi tiết'!$Q154))</f>
        <v>50</v>
      </c>
      <c r="G154" s="219">
        <f t="array" aca="1" ref="G154" ca="1">IF($Q154="","",INDEX('Nhập liệu'!$H$10:$H$10000,'Chi tiết'!$Q154))</f>
        <v>87000</v>
      </c>
      <c r="H154" s="219">
        <f t="array" aca="1" ref="H154" ca="1">IF($Q154="","",INDEX('Nhập liệu'!$I$10:$I$10000,'Chi tiết'!$Q154))</f>
        <v>0</v>
      </c>
      <c r="I154" s="219">
        <f t="array" aca="1" ref="I154" ca="1">IF($Q154="","",INDEX('Nhập liệu'!$J$10:$J$10000,'Chi tiết'!$Q154))</f>
        <v>0</v>
      </c>
      <c r="J154" s="219">
        <f t="array" aca="1" ref="J154" ca="1">IF($Q154="","",INDEX('Nhập liệu'!$K$10:$K$10000,'Chi tiết'!$Q154))</f>
        <v>0</v>
      </c>
      <c r="K154" s="219">
        <f t="array" aca="1" ref="K154" ca="1">IF($Q154="","",INDEX('Nhập liệu'!$L$10:$L$10000,'Chi tiết'!$Q154))</f>
        <v>4350000</v>
      </c>
      <c r="L154" s="219">
        <f t="array" aca="1" ref="L154" ca="1">IF($Q154="","",INDEX('Nhập liệu'!$M$10:$M$10000,'Chi tiết'!$Q154))</f>
        <v>0</v>
      </c>
      <c r="M154" s="219">
        <f t="array" aca="1" ref="M154" ca="1">IF($Q154="","",INDEX('Nhập liệu'!$N$10:$N$10000,'Chi tiết'!$Q154))</f>
        <v>0</v>
      </c>
      <c r="N154" s="219">
        <f t="array" aca="1" ref="N154" ca="1">IF($Q154="","",INDEX('Nhập liệu'!$O$10:$O$10000,'Chi tiết'!$Q154))</f>
        <v>0</v>
      </c>
      <c r="O154" s="219">
        <f t="array" aca="1" ref="O154" ca="1">IF($Q154="","",INDEX('Nhập liệu'!$P$10:$P$10000,'Chi tiết'!$Q154))</f>
        <v>0</v>
      </c>
      <c r="P154" s="257"/>
      <c r="Q154" s="222">
        <f ca="1">IF(TYPE(MATCH($D$6,OFFSET('Nhập liệu'!$C$10,Q153,0):'Nhập liệu'!$C$10000,0)+Q153)=16,"",MATCH($D$6,OFFSET('Nhập liệu'!$C$10,Q153,0):'Nhập liệu'!$C$10000,0)+Q153)</f>
        <v>129</v>
      </c>
    </row>
    <row r="155" spans="2:17" ht="15.75" customHeight="1">
      <c r="B155" s="217">
        <f t="array" aca="1" ref="B155" ca="1">IF($Q155="","",INDEX('Nhập liệu'!$B$10:$B$10000,'Chi tiết'!$Q155))</f>
        <v>44103</v>
      </c>
      <c r="C155" s="262"/>
      <c r="D155" s="218" t="str">
        <f t="array" aca="1" ref="D155" ca="1">IF($Q155="","",INDEX('Nhập liệu'!$E$10:$E$10000,'Chi tiết'!$Q155))</f>
        <v xml:space="preserve">Cát vàng </v>
      </c>
      <c r="E155" s="219">
        <f t="array" aca="1" ref="E155" ca="1">IF($Q155="","",INDEX('Nhập liệu'!$F$10:$F$10000,'Chi tiết'!$Q155))</f>
        <v>0</v>
      </c>
      <c r="F155" s="220">
        <f t="array" aca="1" ref="F155" ca="1">IF($Q155="","",INDEX('Nhập liệu'!$G$10:$G$10000,'Chi tiết'!$Q155))</f>
        <v>4</v>
      </c>
      <c r="G155" s="219">
        <f t="array" aca="1" ref="G155" ca="1">IF($Q155="","",INDEX('Nhập liệu'!$H$10:$H$10000,'Chi tiết'!$Q155))</f>
        <v>125000</v>
      </c>
      <c r="H155" s="219">
        <f t="array" aca="1" ref="H155" ca="1">IF($Q155="","",INDEX('Nhập liệu'!$I$10:$I$10000,'Chi tiết'!$Q155))</f>
        <v>0</v>
      </c>
      <c r="I155" s="219">
        <f t="array" aca="1" ref="I155" ca="1">IF($Q155="","",INDEX('Nhập liệu'!$J$10:$J$10000,'Chi tiết'!$Q155))</f>
        <v>0</v>
      </c>
      <c r="J155" s="219">
        <f t="array" aca="1" ref="J155" ca="1">IF($Q155="","",INDEX('Nhập liệu'!$K$10:$K$10000,'Chi tiết'!$Q155))</f>
        <v>0</v>
      </c>
      <c r="K155" s="219">
        <f t="array" aca="1" ref="K155" ca="1">IF($Q155="","",INDEX('Nhập liệu'!$L$10:$L$10000,'Chi tiết'!$Q155))</f>
        <v>500000</v>
      </c>
      <c r="L155" s="219">
        <f t="array" aca="1" ref="L155" ca="1">IF($Q155="","",INDEX('Nhập liệu'!$M$10:$M$10000,'Chi tiết'!$Q155))</f>
        <v>0</v>
      </c>
      <c r="M155" s="219">
        <f t="array" aca="1" ref="M155" ca="1">IF($Q155="","",INDEX('Nhập liệu'!$N$10:$N$10000,'Chi tiết'!$Q155))</f>
        <v>0</v>
      </c>
      <c r="N155" s="219">
        <f t="array" aca="1" ref="N155" ca="1">IF($Q155="","",INDEX('Nhập liệu'!$O$10:$O$10000,'Chi tiết'!$Q155))</f>
        <v>0</v>
      </c>
      <c r="O155" s="219">
        <f t="array" aca="1" ref="O155" ca="1">IF($Q155="","",INDEX('Nhập liệu'!$P$10:$P$10000,'Chi tiết'!$Q155))</f>
        <v>0</v>
      </c>
      <c r="P155" s="257"/>
      <c r="Q155" s="222">
        <f ca="1">IF(TYPE(MATCH($D$6,OFFSET('Nhập liệu'!$C$10,Q154,0):'Nhập liệu'!$C$10000,0)+Q154)=16,"",MATCH($D$6,OFFSET('Nhập liệu'!$C$10,Q154,0):'Nhập liệu'!$C$10000,0)+Q154)</f>
        <v>130</v>
      </c>
    </row>
    <row r="156" spans="2:17" ht="15.75" customHeight="1">
      <c r="B156" s="217">
        <f t="array" aca="1" ref="B156" ca="1">IF($Q156="","",INDEX('Nhập liệu'!$B$10:$B$10000,'Chi tiết'!$Q156))</f>
        <v>29</v>
      </c>
      <c r="C156" s="262"/>
      <c r="D156" s="218" t="str">
        <f t="array" aca="1" ref="D156" ca="1">IF($Q156="","",INDEX('Nhập liệu'!$E$10:$E$10000,'Chi tiết'!$Q156))</f>
        <v xml:space="preserve">Cát vàng </v>
      </c>
      <c r="E156" s="219" t="str">
        <f t="array" aca="1" ref="E156" ca="1">IF($Q156="","",INDEX('Nhập liệu'!$F$10:$F$10000,'Chi tiết'!$Q156))</f>
        <v>M3</v>
      </c>
      <c r="F156" s="220">
        <f t="array" aca="1" ref="F156" ca="1">IF($Q156="","",INDEX('Nhập liệu'!$G$10:$G$10000,'Chi tiết'!$Q156))</f>
        <v>4</v>
      </c>
      <c r="G156" s="219">
        <f t="array" aca="1" ref="G156" ca="1">IF($Q156="","",INDEX('Nhập liệu'!$H$10:$H$10000,'Chi tiết'!$Q156))</f>
        <v>125000</v>
      </c>
      <c r="H156" s="219">
        <f t="array" aca="1" ref="H156" ca="1">IF($Q156="","",INDEX('Nhập liệu'!$I$10:$I$10000,'Chi tiết'!$Q156))</f>
        <v>0</v>
      </c>
      <c r="I156" s="219">
        <f t="array" aca="1" ref="I156" ca="1">IF($Q156="","",INDEX('Nhập liệu'!$J$10:$J$10000,'Chi tiết'!$Q156))</f>
        <v>0</v>
      </c>
      <c r="J156" s="219">
        <f t="array" aca="1" ref="J156" ca="1">IF($Q156="","",INDEX('Nhập liệu'!$K$10:$K$10000,'Chi tiết'!$Q156))</f>
        <v>0</v>
      </c>
      <c r="K156" s="219">
        <f t="array" aca="1" ref="K156" ca="1">IF($Q156="","",INDEX('Nhập liệu'!$L$10:$L$10000,'Chi tiết'!$Q156))</f>
        <v>500000</v>
      </c>
      <c r="L156" s="219">
        <f t="array" aca="1" ref="L156" ca="1">IF($Q156="","",INDEX('Nhập liệu'!$M$10:$M$10000,'Chi tiết'!$Q156))</f>
        <v>0</v>
      </c>
      <c r="M156" s="219">
        <f t="array" aca="1" ref="M156" ca="1">IF($Q156="","",INDEX('Nhập liệu'!$N$10:$N$10000,'Chi tiết'!$Q156))</f>
        <v>0</v>
      </c>
      <c r="N156" s="219">
        <f t="array" aca="1" ref="N156" ca="1">IF($Q156="","",INDEX('Nhập liệu'!$O$10:$O$10000,'Chi tiết'!$Q156))</f>
        <v>0</v>
      </c>
      <c r="O156" s="219">
        <f t="array" aca="1" ref="O156" ca="1">IF($Q156="","",INDEX('Nhập liệu'!$P$10:$P$10000,'Chi tiết'!$Q156))</f>
        <v>0</v>
      </c>
      <c r="P156" s="257"/>
      <c r="Q156" s="222">
        <f ca="1">IF(TYPE(MATCH($D$6,OFFSET('Nhập liệu'!$C$10,Q155,0):'Nhập liệu'!$C$10000,0)+Q155)=16,"",MATCH($D$6,OFFSET('Nhập liệu'!$C$10,Q155,0):'Nhập liệu'!$C$10000,0)+Q155)</f>
        <v>131</v>
      </c>
    </row>
    <row r="157" spans="2:17" ht="15.75" customHeight="1">
      <c r="B157" s="217">
        <f t="array" aca="1" ref="B157" ca="1">IF($Q157="","",INDEX('Nhập liệu'!$B$10:$B$10000,'Chi tiết'!$Q157))</f>
        <v>44105</v>
      </c>
      <c r="C157" s="262"/>
      <c r="D157" s="218" t="str">
        <f t="array" aca="1" ref="D157" ca="1">IF($Q157="","",INDEX('Nhập liệu'!$E$10:$E$10000,'Chi tiết'!$Q157))</f>
        <v xml:space="preserve">Cát vàng </v>
      </c>
      <c r="E157" s="219" t="str">
        <f t="array" aca="1" ref="E157" ca="1">IF($Q157="","",INDEX('Nhập liệu'!$F$10:$F$10000,'Chi tiết'!$Q157))</f>
        <v>M3</v>
      </c>
      <c r="F157" s="220">
        <f t="array" aca="1" ref="F157" ca="1">IF($Q157="","",INDEX('Nhập liệu'!$G$10:$G$10000,'Chi tiết'!$Q157))</f>
        <v>8</v>
      </c>
      <c r="G157" s="219">
        <f t="array" aca="1" ref="G157" ca="1">IF($Q157="","",INDEX('Nhập liệu'!$H$10:$H$10000,'Chi tiết'!$Q157))</f>
        <v>130000</v>
      </c>
      <c r="H157" s="219">
        <f t="array" aca="1" ref="H157" ca="1">IF($Q157="","",INDEX('Nhập liệu'!$I$10:$I$10000,'Chi tiết'!$Q157))</f>
        <v>0</v>
      </c>
      <c r="I157" s="219">
        <f t="array" aca="1" ref="I157" ca="1">IF($Q157="","",INDEX('Nhập liệu'!$J$10:$J$10000,'Chi tiết'!$Q157))</f>
        <v>0</v>
      </c>
      <c r="J157" s="219">
        <f t="array" aca="1" ref="J157" ca="1">IF($Q157="","",INDEX('Nhập liệu'!$K$10:$K$10000,'Chi tiết'!$Q157))</f>
        <v>0</v>
      </c>
      <c r="K157" s="219">
        <f t="array" aca="1" ref="K157" ca="1">IF($Q157="","",INDEX('Nhập liệu'!$L$10:$L$10000,'Chi tiết'!$Q157))</f>
        <v>1040000</v>
      </c>
      <c r="L157" s="219">
        <f t="array" aca="1" ref="L157" ca="1">IF($Q157="","",INDEX('Nhập liệu'!$M$10:$M$10000,'Chi tiết'!$Q157))</f>
        <v>0</v>
      </c>
      <c r="M157" s="219">
        <f t="array" aca="1" ref="M157" ca="1">IF($Q157="","",INDEX('Nhập liệu'!$N$10:$N$10000,'Chi tiết'!$Q157))</f>
        <v>0</v>
      </c>
      <c r="N157" s="219">
        <f t="array" aca="1" ref="N157" ca="1">IF($Q157="","",INDEX('Nhập liệu'!$O$10:$O$10000,'Chi tiết'!$Q157))</f>
        <v>0</v>
      </c>
      <c r="O157" s="219">
        <f t="array" aca="1" ref="O157" ca="1">IF($Q157="","",INDEX('Nhập liệu'!$P$10:$P$10000,'Chi tiết'!$Q157))</f>
        <v>0</v>
      </c>
      <c r="P157" s="257"/>
      <c r="Q157" s="222">
        <f ca="1">IF(TYPE(MATCH($D$6,OFFSET('Nhập liệu'!$C$10,Q156,0):'Nhập liệu'!$C$10000,0)+Q156)=16,"",MATCH($D$6,OFFSET('Nhập liệu'!$C$10,Q156,0):'Nhập liệu'!$C$10000,0)+Q156)</f>
        <v>132</v>
      </c>
    </row>
    <row r="158" spans="2:17" ht="15.75" customHeight="1">
      <c r="B158" s="217">
        <f t="array" aca="1" ref="B158" ca="1">IF($Q158="","",INDEX('Nhập liệu'!$B$10:$B$10000,'Chi tiết'!$Q158))</f>
        <v>3</v>
      </c>
      <c r="C158" s="262"/>
      <c r="D158" s="218" t="str">
        <f t="array" aca="1" ref="D158" ca="1">IF($Q158="","",INDEX('Nhập liệu'!$E$10:$E$10000,'Chi tiết'!$Q158))</f>
        <v xml:space="preserve">Cát vàng </v>
      </c>
      <c r="E158" s="219" t="str">
        <f t="array" aca="1" ref="E158" ca="1">IF($Q158="","",INDEX('Nhập liệu'!$F$10:$F$10000,'Chi tiết'!$Q158))</f>
        <v>M3</v>
      </c>
      <c r="F158" s="220">
        <f t="array" aca="1" ref="F158" ca="1">IF($Q158="","",INDEX('Nhập liệu'!$G$10:$G$10000,'Chi tiết'!$Q158))</f>
        <v>8</v>
      </c>
      <c r="G158" s="219">
        <f t="array" aca="1" ref="G158" ca="1">IF($Q158="","",INDEX('Nhập liệu'!$H$10:$H$10000,'Chi tiết'!$Q158))</f>
        <v>130000</v>
      </c>
      <c r="H158" s="219">
        <f t="array" aca="1" ref="H158" ca="1">IF($Q158="","",INDEX('Nhập liệu'!$I$10:$I$10000,'Chi tiết'!$Q158))</f>
        <v>0</v>
      </c>
      <c r="I158" s="219">
        <f t="array" aca="1" ref="I158" ca="1">IF($Q158="","",INDEX('Nhập liệu'!$J$10:$J$10000,'Chi tiết'!$Q158))</f>
        <v>0</v>
      </c>
      <c r="J158" s="219">
        <f t="array" aca="1" ref="J158" ca="1">IF($Q158="","",INDEX('Nhập liệu'!$K$10:$K$10000,'Chi tiết'!$Q158))</f>
        <v>0</v>
      </c>
      <c r="K158" s="219">
        <f t="array" aca="1" ref="K158" ca="1">IF($Q158="","",INDEX('Nhập liệu'!$L$10:$L$10000,'Chi tiết'!$Q158))</f>
        <v>1040000</v>
      </c>
      <c r="L158" s="219">
        <f t="array" aca="1" ref="L158" ca="1">IF($Q158="","",INDEX('Nhập liệu'!$M$10:$M$10000,'Chi tiết'!$Q158))</f>
        <v>0</v>
      </c>
      <c r="M158" s="219">
        <f t="array" aca="1" ref="M158" ca="1">IF($Q158="","",INDEX('Nhập liệu'!$N$10:$N$10000,'Chi tiết'!$Q158))</f>
        <v>0</v>
      </c>
      <c r="N158" s="219">
        <f t="array" aca="1" ref="N158" ca="1">IF($Q158="","",INDEX('Nhập liệu'!$O$10:$O$10000,'Chi tiết'!$Q158))</f>
        <v>0</v>
      </c>
      <c r="O158" s="219">
        <f t="array" aca="1" ref="O158" ca="1">IF($Q158="","",INDEX('Nhập liệu'!$P$10:$P$10000,'Chi tiết'!$Q158))</f>
        <v>0</v>
      </c>
      <c r="P158" s="257"/>
      <c r="Q158" s="222">
        <f ca="1">IF(TYPE(MATCH($D$6,OFFSET('Nhập liệu'!$C$10,Q157,0):'Nhập liệu'!$C$10000,0)+Q157)=16,"",MATCH($D$6,OFFSET('Nhập liệu'!$C$10,Q157,0):'Nhập liệu'!$C$10000,0)+Q157)</f>
        <v>133</v>
      </c>
    </row>
    <row r="159" spans="2:17" ht="15.75" customHeight="1">
      <c r="B159" s="217">
        <f t="array" aca="1" ref="B159" ca="1">IF($Q159="","",INDEX('Nhập liệu'!$B$10:$B$10000,'Chi tiết'!$Q159))</f>
        <v>44110</v>
      </c>
      <c r="C159" s="262"/>
      <c r="D159" s="218" t="str">
        <f t="array" aca="1" ref="D159" ca="1">IF($Q159="","",INDEX('Nhập liệu'!$E$10:$E$10000,'Chi tiết'!$Q159))</f>
        <v>Đá 1 x 2</v>
      </c>
      <c r="E159" s="219" t="str">
        <f t="array" aca="1" ref="E159" ca="1">IF($Q159="","",INDEX('Nhập liệu'!$F$10:$F$10000,'Chi tiết'!$Q159))</f>
        <v>M3</v>
      </c>
      <c r="F159" s="220">
        <f t="array" aca="1" ref="F159" ca="1">IF($Q159="","",INDEX('Nhập liệu'!$G$10:$G$10000,'Chi tiết'!$Q159))</f>
        <v>4</v>
      </c>
      <c r="G159" s="219">
        <f t="array" aca="1" ref="G159" ca="1">IF($Q159="","",INDEX('Nhập liệu'!$H$10:$H$10000,'Chi tiết'!$Q159))</f>
        <v>370000</v>
      </c>
      <c r="H159" s="219">
        <f t="array" aca="1" ref="H159" ca="1">IF($Q159="","",INDEX('Nhập liệu'!$I$10:$I$10000,'Chi tiết'!$Q159))</f>
        <v>0</v>
      </c>
      <c r="I159" s="219">
        <f t="array" aca="1" ref="I159" ca="1">IF($Q159="","",INDEX('Nhập liệu'!$J$10:$J$10000,'Chi tiết'!$Q159))</f>
        <v>0</v>
      </c>
      <c r="J159" s="219">
        <f t="array" aca="1" ref="J159" ca="1">IF($Q159="","",INDEX('Nhập liệu'!$K$10:$K$10000,'Chi tiết'!$Q159))</f>
        <v>0</v>
      </c>
      <c r="K159" s="219">
        <f t="array" aca="1" ref="K159" ca="1">IF($Q159="","",INDEX('Nhập liệu'!$L$10:$L$10000,'Chi tiết'!$Q159))</f>
        <v>1480000</v>
      </c>
      <c r="L159" s="219">
        <f t="array" aca="1" ref="L159" ca="1">IF($Q159="","",INDEX('Nhập liệu'!$M$10:$M$10000,'Chi tiết'!$Q159))</f>
        <v>0</v>
      </c>
      <c r="M159" s="219">
        <f t="array" aca="1" ref="M159" ca="1">IF($Q159="","",INDEX('Nhập liệu'!$N$10:$N$10000,'Chi tiết'!$Q159))</f>
        <v>0</v>
      </c>
      <c r="N159" s="219">
        <f t="array" aca="1" ref="N159" ca="1">IF($Q159="","",INDEX('Nhập liệu'!$O$10:$O$10000,'Chi tiết'!$Q159))</f>
        <v>0</v>
      </c>
      <c r="O159" s="219">
        <f t="array" aca="1" ref="O159" ca="1">IF($Q159="","",INDEX('Nhập liệu'!$P$10:$P$10000,'Chi tiết'!$Q159))</f>
        <v>0</v>
      </c>
      <c r="P159" s="257"/>
      <c r="Q159" s="222">
        <f ca="1">IF(TYPE(MATCH($D$6,OFFSET('Nhập liệu'!$C$10,Q158,0):'Nhập liệu'!$C$10000,0)+Q158)=16,"",MATCH($D$6,OFFSET('Nhập liệu'!$C$10,Q158,0):'Nhập liệu'!$C$10000,0)+Q158)</f>
        <v>134</v>
      </c>
    </row>
    <row r="160" spans="2:17" ht="15.75" customHeight="1">
      <c r="B160" s="217">
        <f t="array" aca="1" ref="B160" ca="1">IF($Q160="","",INDEX('Nhập liệu'!$B$10:$B$10000,'Chi tiết'!$Q160))</f>
        <v>44111</v>
      </c>
      <c r="C160" s="262"/>
      <c r="D160" s="218" t="str">
        <f t="array" aca="1" ref="D160" ca="1">IF($Q160="","",INDEX('Nhập liệu'!$E$10:$E$10000,'Chi tiết'!$Q160))</f>
        <v>Xi măng DD PC40</v>
      </c>
      <c r="E160" s="219" t="str">
        <f t="array" aca="1" ref="E160" ca="1">IF($Q160="","",INDEX('Nhập liệu'!$F$10:$F$10000,'Chi tiết'!$Q160))</f>
        <v>bao</v>
      </c>
      <c r="F160" s="220">
        <f t="array" aca="1" ref="F160" ca="1">IF($Q160="","",INDEX('Nhập liệu'!$G$10:$G$10000,'Chi tiết'!$Q160))</f>
        <v>50</v>
      </c>
      <c r="G160" s="219">
        <f t="array" aca="1" ref="G160" ca="1">IF($Q160="","",INDEX('Nhập liệu'!$H$10:$H$10000,'Chi tiết'!$Q160))</f>
        <v>87000</v>
      </c>
      <c r="H160" s="219">
        <f t="array" aca="1" ref="H160" ca="1">IF($Q160="","",INDEX('Nhập liệu'!$I$10:$I$10000,'Chi tiết'!$Q160))</f>
        <v>0</v>
      </c>
      <c r="I160" s="219">
        <f t="array" aca="1" ref="I160" ca="1">IF($Q160="","",INDEX('Nhập liệu'!$J$10:$J$10000,'Chi tiết'!$Q160))</f>
        <v>0</v>
      </c>
      <c r="J160" s="219">
        <f t="array" aca="1" ref="J160" ca="1">IF($Q160="","",INDEX('Nhập liệu'!$K$10:$K$10000,'Chi tiết'!$Q160))</f>
        <v>0</v>
      </c>
      <c r="K160" s="219">
        <f t="array" aca="1" ref="K160" ca="1">IF($Q160="","",INDEX('Nhập liệu'!$L$10:$L$10000,'Chi tiết'!$Q160))</f>
        <v>4350000</v>
      </c>
      <c r="L160" s="219">
        <f t="array" aca="1" ref="L160" ca="1">IF($Q160="","",INDEX('Nhập liệu'!$M$10:$M$10000,'Chi tiết'!$Q160))</f>
        <v>0</v>
      </c>
      <c r="M160" s="219">
        <f t="array" aca="1" ref="M160" ca="1">IF($Q160="","",INDEX('Nhập liệu'!$N$10:$N$10000,'Chi tiết'!$Q160))</f>
        <v>0</v>
      </c>
      <c r="N160" s="219">
        <f t="array" aca="1" ref="N160" ca="1">IF($Q160="","",INDEX('Nhập liệu'!$O$10:$O$10000,'Chi tiết'!$Q160))</f>
        <v>0</v>
      </c>
      <c r="O160" s="219">
        <f t="array" aca="1" ref="O160" ca="1">IF($Q160="","",INDEX('Nhập liệu'!$P$10:$P$10000,'Chi tiết'!$Q160))</f>
        <v>0</v>
      </c>
      <c r="P160" s="257"/>
      <c r="Q160" s="222">
        <f ca="1">IF(TYPE(MATCH($D$6,OFFSET('Nhập liệu'!$C$10,Q159,0):'Nhập liệu'!$C$10000,0)+Q159)=16,"",MATCH($D$6,OFFSET('Nhập liệu'!$C$10,Q159,0):'Nhập liệu'!$C$10000,0)+Q159)</f>
        <v>135</v>
      </c>
    </row>
    <row r="161" spans="2:17" ht="15.75" customHeight="1">
      <c r="B161" s="217">
        <f t="array" aca="1" ref="B161" ca="1">IF($Q161="","",INDEX('Nhập liệu'!$B$10:$B$10000,'Chi tiết'!$Q161))</f>
        <v>44112</v>
      </c>
      <c r="C161" s="262"/>
      <c r="D161" s="218" t="str">
        <f t="array" aca="1" ref="D161" ca="1">IF($Q161="","",INDEX('Nhập liệu'!$E$10:$E$10000,'Chi tiết'!$Q161))</f>
        <v>Đá 1 x 2</v>
      </c>
      <c r="E161" s="219" t="str">
        <f t="array" aca="1" ref="E161" ca="1">IF($Q161="","",INDEX('Nhập liệu'!$F$10:$F$10000,'Chi tiết'!$Q161))</f>
        <v>M3</v>
      </c>
      <c r="F161" s="220">
        <f t="array" aca="1" ref="F161" ca="1">IF($Q161="","",INDEX('Nhập liệu'!$G$10:$G$10000,'Chi tiết'!$Q161))</f>
        <v>8</v>
      </c>
      <c r="G161" s="219">
        <f t="array" aca="1" ref="G161" ca="1">IF($Q161="","",INDEX('Nhập liệu'!$H$10:$H$10000,'Chi tiết'!$Q161))</f>
        <v>370000</v>
      </c>
      <c r="H161" s="219">
        <f t="array" aca="1" ref="H161" ca="1">IF($Q161="","",INDEX('Nhập liệu'!$I$10:$I$10000,'Chi tiết'!$Q161))</f>
        <v>0</v>
      </c>
      <c r="I161" s="219">
        <f t="array" aca="1" ref="I161" ca="1">IF($Q161="","",INDEX('Nhập liệu'!$J$10:$J$10000,'Chi tiết'!$Q161))</f>
        <v>0</v>
      </c>
      <c r="J161" s="219">
        <f t="array" aca="1" ref="J161" ca="1">IF($Q161="","",INDEX('Nhập liệu'!$K$10:$K$10000,'Chi tiết'!$Q161))</f>
        <v>0</v>
      </c>
      <c r="K161" s="219">
        <f t="array" aca="1" ref="K161" ca="1">IF($Q161="","",INDEX('Nhập liệu'!$L$10:$L$10000,'Chi tiết'!$Q161))</f>
        <v>2960000</v>
      </c>
      <c r="L161" s="219">
        <f t="array" aca="1" ref="L161" ca="1">IF($Q161="","",INDEX('Nhập liệu'!$M$10:$M$10000,'Chi tiết'!$Q161))</f>
        <v>0</v>
      </c>
      <c r="M161" s="219">
        <f t="array" aca="1" ref="M161" ca="1">IF($Q161="","",INDEX('Nhập liệu'!$N$10:$N$10000,'Chi tiết'!$Q161))</f>
        <v>0</v>
      </c>
      <c r="N161" s="219">
        <f t="array" aca="1" ref="N161" ca="1">IF($Q161="","",INDEX('Nhập liệu'!$O$10:$O$10000,'Chi tiết'!$Q161))</f>
        <v>0</v>
      </c>
      <c r="O161" s="219">
        <f t="array" aca="1" ref="O161" ca="1">IF($Q161="","",INDEX('Nhập liệu'!$P$10:$P$10000,'Chi tiết'!$Q161))</f>
        <v>0</v>
      </c>
      <c r="P161" s="257"/>
      <c r="Q161" s="222">
        <f ca="1">IF(TYPE(MATCH($D$6,OFFSET('Nhập liệu'!$C$10,Q160,0):'Nhập liệu'!$C$10000,0)+Q160)=16,"",MATCH($D$6,OFFSET('Nhập liệu'!$C$10,Q160,0):'Nhập liệu'!$C$10000,0)+Q160)</f>
        <v>136</v>
      </c>
    </row>
    <row r="162" spans="2:17" ht="15.75" customHeight="1">
      <c r="B162" s="217">
        <f t="array" aca="1" ref="B162" ca="1">IF($Q162="","",INDEX('Nhập liệu'!$B$10:$B$10000,'Chi tiết'!$Q162))</f>
        <v>44112</v>
      </c>
      <c r="C162" s="262"/>
      <c r="D162" s="218" t="str">
        <f t="array" aca="1" ref="D162" ca="1">IF($Q162="","",INDEX('Nhập liệu'!$E$10:$E$10000,'Chi tiết'!$Q162))</f>
        <v>Đá 1 x 2</v>
      </c>
      <c r="E162" s="219" t="str">
        <f t="array" aca="1" ref="E162" ca="1">IF($Q162="","",INDEX('Nhập liệu'!$F$10:$F$10000,'Chi tiết'!$Q162))</f>
        <v>M3</v>
      </c>
      <c r="F162" s="220">
        <f t="array" aca="1" ref="F162" ca="1">IF($Q162="","",INDEX('Nhập liệu'!$G$10:$G$10000,'Chi tiết'!$Q162))</f>
        <v>4</v>
      </c>
      <c r="G162" s="219">
        <f t="array" aca="1" ref="G162" ca="1">IF($Q162="","",INDEX('Nhập liệu'!$H$10:$H$10000,'Chi tiết'!$Q162))</f>
        <v>370000</v>
      </c>
      <c r="H162" s="219">
        <f t="array" aca="1" ref="H162" ca="1">IF($Q162="","",INDEX('Nhập liệu'!$I$10:$I$10000,'Chi tiết'!$Q162))</f>
        <v>0</v>
      </c>
      <c r="I162" s="219">
        <f t="array" aca="1" ref="I162" ca="1">IF($Q162="","",INDEX('Nhập liệu'!$J$10:$J$10000,'Chi tiết'!$Q162))</f>
        <v>0</v>
      </c>
      <c r="J162" s="219">
        <f t="array" aca="1" ref="J162" ca="1">IF($Q162="","",INDEX('Nhập liệu'!$K$10:$K$10000,'Chi tiết'!$Q162))</f>
        <v>0</v>
      </c>
      <c r="K162" s="219">
        <f t="array" aca="1" ref="K162" ca="1">IF($Q162="","",INDEX('Nhập liệu'!$L$10:$L$10000,'Chi tiết'!$Q162))</f>
        <v>1480000</v>
      </c>
      <c r="L162" s="219">
        <f t="array" aca="1" ref="L162" ca="1">IF($Q162="","",INDEX('Nhập liệu'!$M$10:$M$10000,'Chi tiết'!$Q162))</f>
        <v>0</v>
      </c>
      <c r="M162" s="219">
        <f t="array" aca="1" ref="M162" ca="1">IF($Q162="","",INDEX('Nhập liệu'!$N$10:$N$10000,'Chi tiết'!$Q162))</f>
        <v>0</v>
      </c>
      <c r="N162" s="219">
        <f t="array" aca="1" ref="N162" ca="1">IF($Q162="","",INDEX('Nhập liệu'!$O$10:$O$10000,'Chi tiết'!$Q162))</f>
        <v>0</v>
      </c>
      <c r="O162" s="219">
        <f t="array" aca="1" ref="O162" ca="1">IF($Q162="","",INDEX('Nhập liệu'!$P$10:$P$10000,'Chi tiết'!$Q162))</f>
        <v>0</v>
      </c>
      <c r="P162" s="257"/>
      <c r="Q162" s="222">
        <f ca="1">IF(TYPE(MATCH($D$6,OFFSET('Nhập liệu'!$C$10,Q161,0):'Nhập liệu'!$C$10000,0)+Q161)=16,"",MATCH($D$6,OFFSET('Nhập liệu'!$C$10,Q161,0):'Nhập liệu'!$C$10000,0)+Q161)</f>
        <v>137</v>
      </c>
    </row>
    <row r="163" spans="2:17" ht="15.75" customHeight="1">
      <c r="B163" s="217">
        <f t="array" aca="1" ref="B163" ca="1">IF($Q163="","",INDEX('Nhập liệu'!$B$10:$B$10000,'Chi tiết'!$Q163))</f>
        <v>44113</v>
      </c>
      <c r="C163" s="262"/>
      <c r="D163" s="218" t="str">
        <f t="array" aca="1" ref="D163" ca="1">IF($Q163="","",INDEX('Nhập liệu'!$E$10:$E$10000,'Chi tiết'!$Q163))</f>
        <v>Cát vàng</v>
      </c>
      <c r="E163" s="219" t="str">
        <f t="array" aca="1" ref="E163" ca="1">IF($Q163="","",INDEX('Nhập liệu'!$F$10:$F$10000,'Chi tiết'!$Q163))</f>
        <v>M3</v>
      </c>
      <c r="F163" s="220">
        <f t="array" aca="1" ref="F163" ca="1">IF($Q163="","",INDEX('Nhập liệu'!$G$10:$G$10000,'Chi tiết'!$Q163))</f>
        <v>4</v>
      </c>
      <c r="G163" s="219">
        <f t="array" aca="1" ref="G163" ca="1">IF($Q163="","",INDEX('Nhập liệu'!$H$10:$H$10000,'Chi tiết'!$Q163))</f>
        <v>130000</v>
      </c>
      <c r="H163" s="219">
        <f t="array" aca="1" ref="H163" ca="1">IF($Q163="","",INDEX('Nhập liệu'!$I$10:$I$10000,'Chi tiết'!$Q163))</f>
        <v>0</v>
      </c>
      <c r="I163" s="219">
        <f t="array" aca="1" ref="I163" ca="1">IF($Q163="","",INDEX('Nhập liệu'!$J$10:$J$10000,'Chi tiết'!$Q163))</f>
        <v>0</v>
      </c>
      <c r="J163" s="219">
        <f t="array" aca="1" ref="J163" ca="1">IF($Q163="","",INDEX('Nhập liệu'!$K$10:$K$10000,'Chi tiết'!$Q163))</f>
        <v>0</v>
      </c>
      <c r="K163" s="219">
        <f t="array" aca="1" ref="K163" ca="1">IF($Q163="","",INDEX('Nhập liệu'!$L$10:$L$10000,'Chi tiết'!$Q163))</f>
        <v>520000</v>
      </c>
      <c r="L163" s="219">
        <f t="array" aca="1" ref="L163" ca="1">IF($Q163="","",INDEX('Nhập liệu'!$M$10:$M$10000,'Chi tiết'!$Q163))</f>
        <v>0</v>
      </c>
      <c r="M163" s="219">
        <f t="array" aca="1" ref="M163" ca="1">IF($Q163="","",INDEX('Nhập liệu'!$N$10:$N$10000,'Chi tiết'!$Q163))</f>
        <v>0</v>
      </c>
      <c r="N163" s="219">
        <f t="array" aca="1" ref="N163" ca="1">IF($Q163="","",INDEX('Nhập liệu'!$O$10:$O$10000,'Chi tiết'!$Q163))</f>
        <v>0</v>
      </c>
      <c r="O163" s="219">
        <f t="array" aca="1" ref="O163" ca="1">IF($Q163="","",INDEX('Nhập liệu'!$P$10:$P$10000,'Chi tiết'!$Q163))</f>
        <v>0</v>
      </c>
      <c r="P163" s="257"/>
      <c r="Q163" s="222">
        <f ca="1">IF(TYPE(MATCH($D$6,OFFSET('Nhập liệu'!$C$10,Q162,0):'Nhập liệu'!$C$10000,0)+Q162)=16,"",MATCH($D$6,OFFSET('Nhập liệu'!$C$10,Q162,0):'Nhập liệu'!$C$10000,0)+Q162)</f>
        <v>138</v>
      </c>
    </row>
    <row r="164" spans="2:17" ht="15.75" customHeight="1">
      <c r="B164" s="217">
        <f t="array" aca="1" ref="B164" ca="1">IF($Q164="","",INDEX('Nhập liệu'!$B$10:$B$10000,'Chi tiết'!$Q164))</f>
        <v>44114</v>
      </c>
      <c r="C164" s="262"/>
      <c r="D164" s="218" t="str">
        <f t="array" aca="1" ref="D164" ca="1">IF($Q164="","",INDEX('Nhập liệu'!$E$10:$E$10000,'Chi tiết'!$Q164))</f>
        <v>Xi măng DD PC40</v>
      </c>
      <c r="E164" s="219" t="str">
        <f t="array" aca="1" ref="E164" ca="1">IF($Q164="","",INDEX('Nhập liệu'!$F$10:$F$10000,'Chi tiết'!$Q164))</f>
        <v>bao</v>
      </c>
      <c r="F164" s="220">
        <f t="array" aca="1" ref="F164" ca="1">IF($Q164="","",INDEX('Nhập liệu'!$G$10:$G$10000,'Chi tiết'!$Q164))</f>
        <v>400</v>
      </c>
      <c r="G164" s="219">
        <f t="array" aca="1" ref="G164" ca="1">IF($Q164="","",INDEX('Nhập liệu'!$H$10:$H$10000,'Chi tiết'!$Q164))</f>
        <v>0</v>
      </c>
      <c r="H164" s="219">
        <f t="array" aca="1" ref="H164" ca="1">IF($Q164="","",INDEX('Nhập liệu'!$I$10:$I$10000,'Chi tiết'!$Q164))</f>
        <v>0</v>
      </c>
      <c r="I164" s="219">
        <f t="array" aca="1" ref="I164" ca="1">IF($Q164="","",INDEX('Nhập liệu'!$J$10:$J$10000,'Chi tiết'!$Q164))</f>
        <v>0</v>
      </c>
      <c r="J164" s="219">
        <f t="array" aca="1" ref="J164" ca="1">IF($Q164="","",INDEX('Nhập liệu'!$K$10:$K$10000,'Chi tiết'!$Q164))</f>
        <v>0</v>
      </c>
      <c r="K164" s="219">
        <f t="array" aca="1" ref="K164" ca="1">IF($Q164="","",INDEX('Nhập liệu'!$L$10:$L$10000,'Chi tiết'!$Q164))</f>
        <v>0</v>
      </c>
      <c r="L164" s="219">
        <f t="array" aca="1" ref="L164" ca="1">IF($Q164="","",INDEX('Nhập liệu'!$M$10:$M$10000,'Chi tiết'!$Q164))</f>
        <v>0</v>
      </c>
      <c r="M164" s="219">
        <f t="array" aca="1" ref="M164" ca="1">IF($Q164="","",INDEX('Nhập liệu'!$N$10:$N$10000,'Chi tiết'!$Q164))</f>
        <v>0</v>
      </c>
      <c r="N164" s="219">
        <f t="array" aca="1" ref="N164" ca="1">IF($Q164="","",INDEX('Nhập liệu'!$O$10:$O$10000,'Chi tiết'!$Q164))</f>
        <v>0</v>
      </c>
      <c r="O164" s="219">
        <f t="array" aca="1" ref="O164" ca="1">IF($Q164="","",INDEX('Nhập liệu'!$P$10:$P$10000,'Chi tiết'!$Q164))</f>
        <v>0</v>
      </c>
      <c r="P164" s="257"/>
      <c r="Q164" s="222">
        <f ca="1">IF(TYPE(MATCH($D$6,OFFSET('Nhập liệu'!$C$10,Q163,0):'Nhập liệu'!$C$10000,0)+Q163)=16,"",MATCH($D$6,OFFSET('Nhập liệu'!$C$10,Q163,0):'Nhập liệu'!$C$10000,0)+Q163)</f>
        <v>139</v>
      </c>
    </row>
    <row r="165" spans="2:17" ht="15.75" customHeight="1">
      <c r="B165" s="217">
        <f t="array" aca="1" ref="B165" ca="1">IF($Q165="","",INDEX('Nhập liệu'!$B$10:$B$10000,'Chi tiết'!$Q165))</f>
        <v>44113</v>
      </c>
      <c r="C165" s="262"/>
      <c r="D165" s="218" t="str">
        <f t="array" aca="1" ref="D165" ca="1">IF($Q165="","",INDEX('Nhập liệu'!$E$10:$E$10000,'Chi tiết'!$Q165))</f>
        <v xml:space="preserve">Cát vàng </v>
      </c>
      <c r="E165" s="219" t="str">
        <f t="array" aca="1" ref="E165" ca="1">IF($Q165="","",INDEX('Nhập liệu'!$F$10:$F$10000,'Chi tiết'!$Q165))</f>
        <v>M3</v>
      </c>
      <c r="F165" s="220">
        <f t="array" aca="1" ref="F165" ca="1">IF($Q165="","",INDEX('Nhập liệu'!$G$10:$G$10000,'Chi tiết'!$Q165))</f>
        <v>8</v>
      </c>
      <c r="G165" s="219">
        <f t="array" aca="1" ref="G165" ca="1">IF($Q165="","",INDEX('Nhập liệu'!$H$10:$H$10000,'Chi tiết'!$Q165))</f>
        <v>130000</v>
      </c>
      <c r="H165" s="219">
        <f t="array" aca="1" ref="H165" ca="1">IF($Q165="","",INDEX('Nhập liệu'!$I$10:$I$10000,'Chi tiết'!$Q165))</f>
        <v>0</v>
      </c>
      <c r="I165" s="219">
        <f t="array" aca="1" ref="I165" ca="1">IF($Q165="","",INDEX('Nhập liệu'!$J$10:$J$10000,'Chi tiết'!$Q165))</f>
        <v>0</v>
      </c>
      <c r="J165" s="219">
        <f t="array" aca="1" ref="J165" ca="1">IF($Q165="","",INDEX('Nhập liệu'!$K$10:$K$10000,'Chi tiết'!$Q165))</f>
        <v>0</v>
      </c>
      <c r="K165" s="219">
        <f t="array" aca="1" ref="K165" ca="1">IF($Q165="","",INDEX('Nhập liệu'!$L$10:$L$10000,'Chi tiết'!$Q165))</f>
        <v>1040000</v>
      </c>
      <c r="L165" s="219">
        <f t="array" aca="1" ref="L165" ca="1">IF($Q165="","",INDEX('Nhập liệu'!$M$10:$M$10000,'Chi tiết'!$Q165))</f>
        <v>0</v>
      </c>
      <c r="M165" s="219">
        <f t="array" aca="1" ref="M165" ca="1">IF($Q165="","",INDEX('Nhập liệu'!$N$10:$N$10000,'Chi tiết'!$Q165))</f>
        <v>0</v>
      </c>
      <c r="N165" s="219">
        <f t="array" aca="1" ref="N165" ca="1">IF($Q165="","",INDEX('Nhập liệu'!$O$10:$O$10000,'Chi tiết'!$Q165))</f>
        <v>0</v>
      </c>
      <c r="O165" s="219">
        <f t="array" aca="1" ref="O165" ca="1">IF($Q165="","",INDEX('Nhập liệu'!$P$10:$P$10000,'Chi tiết'!$Q165))</f>
        <v>0</v>
      </c>
      <c r="P165" s="257"/>
      <c r="Q165" s="222">
        <f ca="1">IF(TYPE(MATCH($D$6,OFFSET('Nhập liệu'!$C$10,Q164,0):'Nhập liệu'!$C$10000,0)+Q164)=16,"",MATCH($D$6,OFFSET('Nhập liệu'!$C$10,Q164,0):'Nhập liệu'!$C$10000,0)+Q164)</f>
        <v>140</v>
      </c>
    </row>
    <row r="166" spans="2:17" ht="15.75" customHeight="1">
      <c r="B166" s="217">
        <f t="array" aca="1" ref="B166" ca="1">IF($Q166="","",INDEX('Nhập liệu'!$B$10:$B$10000,'Chi tiết'!$Q166))</f>
        <v>44114</v>
      </c>
      <c r="C166" s="262"/>
      <c r="D166" s="218" t="str">
        <f t="array" aca="1" ref="D166" ca="1">IF($Q166="","",INDEX('Nhập liệu'!$E$10:$E$10000,'Chi tiết'!$Q166))</f>
        <v>Đá 1 x 2</v>
      </c>
      <c r="E166" s="219" t="str">
        <f t="array" aca="1" ref="E166" ca="1">IF($Q166="","",INDEX('Nhập liệu'!$F$10:$F$10000,'Chi tiết'!$Q166))</f>
        <v>M3</v>
      </c>
      <c r="F166" s="220">
        <f t="array" aca="1" ref="F166" ca="1">IF($Q166="","",INDEX('Nhập liệu'!$G$10:$G$10000,'Chi tiết'!$Q166))</f>
        <v>8</v>
      </c>
      <c r="G166" s="219">
        <f t="array" aca="1" ref="G166" ca="1">IF($Q166="","",INDEX('Nhập liệu'!$H$10:$H$10000,'Chi tiết'!$Q166))</f>
        <v>370000</v>
      </c>
      <c r="H166" s="219">
        <f t="array" aca="1" ref="H166" ca="1">IF($Q166="","",INDEX('Nhập liệu'!$I$10:$I$10000,'Chi tiết'!$Q166))</f>
        <v>0</v>
      </c>
      <c r="I166" s="219">
        <f t="array" aca="1" ref="I166" ca="1">IF($Q166="","",INDEX('Nhập liệu'!$J$10:$J$10000,'Chi tiết'!$Q166))</f>
        <v>0</v>
      </c>
      <c r="J166" s="219">
        <f t="array" aca="1" ref="J166" ca="1">IF($Q166="","",INDEX('Nhập liệu'!$K$10:$K$10000,'Chi tiết'!$Q166))</f>
        <v>0</v>
      </c>
      <c r="K166" s="219">
        <f t="array" aca="1" ref="K166" ca="1">IF($Q166="","",INDEX('Nhập liệu'!$L$10:$L$10000,'Chi tiết'!$Q166))</f>
        <v>2960000</v>
      </c>
      <c r="L166" s="219">
        <f t="array" aca="1" ref="L166" ca="1">IF($Q166="","",INDEX('Nhập liệu'!$M$10:$M$10000,'Chi tiết'!$Q166))</f>
        <v>0</v>
      </c>
      <c r="M166" s="219">
        <f t="array" aca="1" ref="M166" ca="1">IF($Q166="","",INDEX('Nhập liệu'!$N$10:$N$10000,'Chi tiết'!$Q166))</f>
        <v>0</v>
      </c>
      <c r="N166" s="219">
        <f t="array" aca="1" ref="N166" ca="1">IF($Q166="","",INDEX('Nhập liệu'!$O$10:$O$10000,'Chi tiết'!$Q166))</f>
        <v>0</v>
      </c>
      <c r="O166" s="219">
        <f t="array" aca="1" ref="O166" ca="1">IF($Q166="","",INDEX('Nhập liệu'!$P$10:$P$10000,'Chi tiết'!$Q166))</f>
        <v>0</v>
      </c>
      <c r="P166" s="257"/>
      <c r="Q166" s="222">
        <f ca="1">IF(TYPE(MATCH($D$6,OFFSET('Nhập liệu'!$C$10,Q165,0):'Nhập liệu'!$C$10000,0)+Q165)=16,"",MATCH($D$6,OFFSET('Nhập liệu'!$C$10,Q165,0):'Nhập liệu'!$C$10000,0)+Q165)</f>
        <v>141</v>
      </c>
    </row>
    <row r="167" spans="2:17" ht="15.75" customHeight="1">
      <c r="B167" s="217">
        <f t="array" aca="1" ref="B167" ca="1">IF($Q167="","",INDEX('Nhập liệu'!$B$10:$B$10000,'Chi tiết'!$Q167))</f>
        <v>44117</v>
      </c>
      <c r="C167" s="262"/>
      <c r="D167" s="218" t="str">
        <f t="array" aca="1" ref="D167" ca="1">IF($Q167="","",INDEX('Nhập liệu'!$E$10:$E$10000,'Chi tiết'!$Q167))</f>
        <v xml:space="preserve">Cát vàng </v>
      </c>
      <c r="E167" s="219" t="str">
        <f t="array" aca="1" ref="E167" ca="1">IF($Q167="","",INDEX('Nhập liệu'!$F$10:$F$10000,'Chi tiết'!$Q167))</f>
        <v>M3</v>
      </c>
      <c r="F167" s="220">
        <f t="array" aca="1" ref="F167" ca="1">IF($Q167="","",INDEX('Nhập liệu'!$G$10:$G$10000,'Chi tiết'!$Q167))</f>
        <v>4</v>
      </c>
      <c r="G167" s="219">
        <f t="array" aca="1" ref="G167" ca="1">IF($Q167="","",INDEX('Nhập liệu'!$H$10:$H$10000,'Chi tiết'!$Q167))</f>
        <v>130000</v>
      </c>
      <c r="H167" s="219">
        <f t="array" aca="1" ref="H167" ca="1">IF($Q167="","",INDEX('Nhập liệu'!$I$10:$I$10000,'Chi tiết'!$Q167))</f>
        <v>0</v>
      </c>
      <c r="I167" s="219">
        <f t="array" aca="1" ref="I167" ca="1">IF($Q167="","",INDEX('Nhập liệu'!$J$10:$J$10000,'Chi tiết'!$Q167))</f>
        <v>0</v>
      </c>
      <c r="J167" s="219">
        <f t="array" aca="1" ref="J167" ca="1">IF($Q167="","",INDEX('Nhập liệu'!$K$10:$K$10000,'Chi tiết'!$Q167))</f>
        <v>0</v>
      </c>
      <c r="K167" s="219">
        <f t="array" aca="1" ref="K167" ca="1">IF($Q167="","",INDEX('Nhập liệu'!$L$10:$L$10000,'Chi tiết'!$Q167))</f>
        <v>520000</v>
      </c>
      <c r="L167" s="219">
        <f t="array" aca="1" ref="L167" ca="1">IF($Q167="","",INDEX('Nhập liệu'!$M$10:$M$10000,'Chi tiết'!$Q167))</f>
        <v>0</v>
      </c>
      <c r="M167" s="219">
        <f t="array" aca="1" ref="M167" ca="1">IF($Q167="","",INDEX('Nhập liệu'!$N$10:$N$10000,'Chi tiết'!$Q167))</f>
        <v>0</v>
      </c>
      <c r="N167" s="219">
        <f t="array" aca="1" ref="N167" ca="1">IF($Q167="","",INDEX('Nhập liệu'!$O$10:$O$10000,'Chi tiết'!$Q167))</f>
        <v>0</v>
      </c>
      <c r="O167" s="219">
        <f t="array" aca="1" ref="O167" ca="1">IF($Q167="","",INDEX('Nhập liệu'!$P$10:$P$10000,'Chi tiết'!$Q167))</f>
        <v>0</v>
      </c>
      <c r="P167" s="257"/>
      <c r="Q167" s="222">
        <f ca="1">IF(TYPE(MATCH($D$6,OFFSET('Nhập liệu'!$C$10,Q166,0):'Nhập liệu'!$C$10000,0)+Q166)=16,"",MATCH($D$6,OFFSET('Nhập liệu'!$C$10,Q166,0):'Nhập liệu'!$C$10000,0)+Q166)</f>
        <v>142</v>
      </c>
    </row>
    <row r="168" spans="2:17" ht="15.75" customHeight="1">
      <c r="B168" s="217">
        <f t="array" aca="1" ref="B168" ca="1">IF($Q168="","",INDEX('Nhập liệu'!$B$10:$B$10000,'Chi tiết'!$Q168))</f>
        <v>44117</v>
      </c>
      <c r="C168" s="262"/>
      <c r="D168" s="218" t="str">
        <f t="array" aca="1" ref="D168" ca="1">IF($Q168="","",INDEX('Nhập liệu'!$E$10:$E$10000,'Chi tiết'!$Q168))</f>
        <v>Đá 1 x 2</v>
      </c>
      <c r="E168" s="219" t="str">
        <f t="array" aca="1" ref="E168" ca="1">IF($Q168="","",INDEX('Nhập liệu'!$F$10:$F$10000,'Chi tiết'!$Q168))</f>
        <v>M3</v>
      </c>
      <c r="F168" s="220">
        <f t="array" aca="1" ref="F168" ca="1">IF($Q168="","",INDEX('Nhập liệu'!$G$10:$G$10000,'Chi tiết'!$Q168))</f>
        <v>4</v>
      </c>
      <c r="G168" s="219">
        <f t="array" aca="1" ref="G168" ca="1">IF($Q168="","",INDEX('Nhập liệu'!$H$10:$H$10000,'Chi tiết'!$Q168))</f>
        <v>370000</v>
      </c>
      <c r="H168" s="219">
        <f t="array" aca="1" ref="H168" ca="1">IF($Q168="","",INDEX('Nhập liệu'!$I$10:$I$10000,'Chi tiết'!$Q168))</f>
        <v>0</v>
      </c>
      <c r="I168" s="219">
        <f t="array" aca="1" ref="I168" ca="1">IF($Q168="","",INDEX('Nhập liệu'!$J$10:$J$10000,'Chi tiết'!$Q168))</f>
        <v>0</v>
      </c>
      <c r="J168" s="219">
        <f t="array" aca="1" ref="J168" ca="1">IF($Q168="","",INDEX('Nhập liệu'!$K$10:$K$10000,'Chi tiết'!$Q168))</f>
        <v>0</v>
      </c>
      <c r="K168" s="219">
        <f t="array" aca="1" ref="K168" ca="1">IF($Q168="","",INDEX('Nhập liệu'!$L$10:$L$10000,'Chi tiết'!$Q168))</f>
        <v>1480000</v>
      </c>
      <c r="L168" s="219">
        <f t="array" aca="1" ref="L168" ca="1">IF($Q168="","",INDEX('Nhập liệu'!$M$10:$M$10000,'Chi tiết'!$Q168))</f>
        <v>0</v>
      </c>
      <c r="M168" s="219">
        <f t="array" aca="1" ref="M168" ca="1">IF($Q168="","",INDEX('Nhập liệu'!$N$10:$N$10000,'Chi tiết'!$Q168))</f>
        <v>0</v>
      </c>
      <c r="N168" s="219">
        <f t="array" aca="1" ref="N168" ca="1">IF($Q168="","",INDEX('Nhập liệu'!$O$10:$O$10000,'Chi tiết'!$Q168))</f>
        <v>0</v>
      </c>
      <c r="O168" s="219">
        <f t="array" aca="1" ref="O168" ca="1">IF($Q168="","",INDEX('Nhập liệu'!$P$10:$P$10000,'Chi tiết'!$Q168))</f>
        <v>0</v>
      </c>
      <c r="P168" s="257"/>
      <c r="Q168" s="222">
        <f ca="1">IF(TYPE(MATCH($D$6,OFFSET('Nhập liệu'!$C$10,Q167,0):'Nhập liệu'!$C$10000,0)+Q167)=16,"",MATCH($D$6,OFFSET('Nhập liệu'!$C$10,Q167,0):'Nhập liệu'!$C$10000,0)+Q167)</f>
        <v>143</v>
      </c>
    </row>
    <row r="169" spans="2:17" ht="15.75" customHeight="1">
      <c r="B169" s="217">
        <f t="array" aca="1" ref="B169" ca="1">IF($Q169="","",INDEX('Nhập liệu'!$B$10:$B$10000,'Chi tiết'!$Q169))</f>
        <v>14</v>
      </c>
      <c r="C169" s="262"/>
      <c r="D169" s="218" t="str">
        <f t="array" aca="1" ref="D169" ca="1">IF($Q169="","",INDEX('Nhập liệu'!$E$10:$E$10000,'Chi tiết'!$Q169))</f>
        <v xml:space="preserve">Cát vàng </v>
      </c>
      <c r="E169" s="219" t="str">
        <f t="array" aca="1" ref="E169" ca="1">IF($Q169="","",INDEX('Nhập liệu'!$F$10:$F$10000,'Chi tiết'!$Q169))</f>
        <v>M3</v>
      </c>
      <c r="F169" s="220">
        <f t="array" aca="1" ref="F169" ca="1">IF($Q169="","",INDEX('Nhập liệu'!$G$10:$G$10000,'Chi tiết'!$Q169))</f>
        <v>12</v>
      </c>
      <c r="G169" s="219">
        <f t="array" aca="1" ref="G169" ca="1">IF($Q169="","",INDEX('Nhập liệu'!$H$10:$H$10000,'Chi tiết'!$Q169))</f>
        <v>130000</v>
      </c>
      <c r="H169" s="219">
        <f t="array" aca="1" ref="H169" ca="1">IF($Q169="","",INDEX('Nhập liệu'!$I$10:$I$10000,'Chi tiết'!$Q169))</f>
        <v>0</v>
      </c>
      <c r="I169" s="219">
        <f t="array" aca="1" ref="I169" ca="1">IF($Q169="","",INDEX('Nhập liệu'!$J$10:$J$10000,'Chi tiết'!$Q169))</f>
        <v>0</v>
      </c>
      <c r="J169" s="219">
        <f t="array" aca="1" ref="J169" ca="1">IF($Q169="","",INDEX('Nhập liệu'!$K$10:$K$10000,'Chi tiết'!$Q169))</f>
        <v>0</v>
      </c>
      <c r="K169" s="219">
        <f t="array" aca="1" ref="K169" ca="1">IF($Q169="","",INDEX('Nhập liệu'!$L$10:$L$10000,'Chi tiết'!$Q169))</f>
        <v>1560000</v>
      </c>
      <c r="L169" s="219">
        <f t="array" aca="1" ref="L169" ca="1">IF($Q169="","",INDEX('Nhập liệu'!$M$10:$M$10000,'Chi tiết'!$Q169))</f>
        <v>0</v>
      </c>
      <c r="M169" s="219">
        <f t="array" aca="1" ref="M169" ca="1">IF($Q169="","",INDEX('Nhập liệu'!$N$10:$N$10000,'Chi tiết'!$Q169))</f>
        <v>0</v>
      </c>
      <c r="N169" s="219">
        <f t="array" aca="1" ref="N169" ca="1">IF($Q169="","",INDEX('Nhập liệu'!$O$10:$O$10000,'Chi tiết'!$Q169))</f>
        <v>0</v>
      </c>
      <c r="O169" s="219">
        <f t="array" aca="1" ref="O169" ca="1">IF($Q169="","",INDEX('Nhập liệu'!$P$10:$P$10000,'Chi tiết'!$Q169))</f>
        <v>0</v>
      </c>
      <c r="P169" s="257"/>
      <c r="Q169" s="222">
        <f ca="1">IF(TYPE(MATCH($D$6,OFFSET('Nhập liệu'!$C$10,Q168,0):'Nhập liệu'!$C$10000,0)+Q168)=16,"",MATCH($D$6,OFFSET('Nhập liệu'!$C$10,Q168,0):'Nhập liệu'!$C$10000,0)+Q168)</f>
        <v>144</v>
      </c>
    </row>
    <row r="170" spans="2:17" ht="15.75" customHeight="1">
      <c r="B170" s="217">
        <f t="array" aca="1" ref="B170" ca="1">IF($Q170="","",INDEX('Nhập liệu'!$B$10:$B$10000,'Chi tiết'!$Q170))</f>
        <v>14</v>
      </c>
      <c r="C170" s="262"/>
      <c r="D170" s="218" t="str">
        <f t="array" aca="1" ref="D170" ca="1">IF($Q170="","",INDEX('Nhập liệu'!$E$10:$E$10000,'Chi tiết'!$Q170))</f>
        <v>Đá 1 x 2</v>
      </c>
      <c r="E170" s="219" t="str">
        <f t="array" aca="1" ref="E170" ca="1">IF($Q170="","",INDEX('Nhập liệu'!$F$10:$F$10000,'Chi tiết'!$Q170))</f>
        <v>M3</v>
      </c>
      <c r="F170" s="220">
        <f t="array" aca="1" ref="F170" ca="1">IF($Q170="","",INDEX('Nhập liệu'!$G$10:$G$10000,'Chi tiết'!$Q170))</f>
        <v>12</v>
      </c>
      <c r="G170" s="219">
        <f t="array" aca="1" ref="G170" ca="1">IF($Q170="","",INDEX('Nhập liệu'!$H$10:$H$10000,'Chi tiết'!$Q170))</f>
        <v>370000</v>
      </c>
      <c r="H170" s="219">
        <f t="array" aca="1" ref="H170" ca="1">IF($Q170="","",INDEX('Nhập liệu'!$I$10:$I$10000,'Chi tiết'!$Q170))</f>
        <v>0</v>
      </c>
      <c r="I170" s="219">
        <f t="array" aca="1" ref="I170" ca="1">IF($Q170="","",INDEX('Nhập liệu'!$J$10:$J$10000,'Chi tiết'!$Q170))</f>
        <v>0</v>
      </c>
      <c r="J170" s="219">
        <f t="array" aca="1" ref="J170" ca="1">IF($Q170="","",INDEX('Nhập liệu'!$K$10:$K$10000,'Chi tiết'!$Q170))</f>
        <v>0</v>
      </c>
      <c r="K170" s="219">
        <f t="array" aca="1" ref="K170" ca="1">IF($Q170="","",INDEX('Nhập liệu'!$L$10:$L$10000,'Chi tiết'!$Q170))</f>
        <v>4440000</v>
      </c>
      <c r="L170" s="219">
        <f t="array" aca="1" ref="L170" ca="1">IF($Q170="","",INDEX('Nhập liệu'!$M$10:$M$10000,'Chi tiết'!$Q170))</f>
        <v>0</v>
      </c>
      <c r="M170" s="219">
        <f t="array" aca="1" ref="M170" ca="1">IF($Q170="","",INDEX('Nhập liệu'!$N$10:$N$10000,'Chi tiết'!$Q170))</f>
        <v>0</v>
      </c>
      <c r="N170" s="219">
        <f t="array" aca="1" ref="N170" ca="1">IF($Q170="","",INDEX('Nhập liệu'!$O$10:$O$10000,'Chi tiết'!$Q170))</f>
        <v>0</v>
      </c>
      <c r="O170" s="219">
        <f t="array" aca="1" ref="O170" ca="1">IF($Q170="","",INDEX('Nhập liệu'!$P$10:$P$10000,'Chi tiết'!$Q170))</f>
        <v>0</v>
      </c>
      <c r="P170" s="257"/>
      <c r="Q170" s="222">
        <f ca="1">IF(TYPE(MATCH($D$6,OFFSET('Nhập liệu'!$C$10,Q169,0):'Nhập liệu'!$C$10000,0)+Q169)=16,"",MATCH($D$6,OFFSET('Nhập liệu'!$C$10,Q169,0):'Nhập liệu'!$C$10000,0)+Q169)</f>
        <v>145</v>
      </c>
    </row>
    <row r="171" spans="2:17" ht="15.75" customHeight="1">
      <c r="B171" s="217">
        <f t="array" aca="1" ref="B171" ca="1">IF($Q171="","",INDEX('Nhập liệu'!$B$10:$B$10000,'Chi tiết'!$Q171))</f>
        <v>44119</v>
      </c>
      <c r="C171" s="262"/>
      <c r="D171" s="218" t="str">
        <f t="array" aca="1" ref="D171" ca="1">IF($Q171="","",INDEX('Nhập liệu'!$E$10:$E$10000,'Chi tiết'!$Q171))</f>
        <v xml:space="preserve">Cát vàng </v>
      </c>
      <c r="E171" s="219" t="str">
        <f t="array" aca="1" ref="E171" ca="1">IF($Q171="","",INDEX('Nhập liệu'!$F$10:$F$10000,'Chi tiết'!$Q171))</f>
        <v>M3</v>
      </c>
      <c r="F171" s="220">
        <f t="array" aca="1" ref="F171" ca="1">IF($Q171="","",INDEX('Nhập liệu'!$G$10:$G$10000,'Chi tiết'!$Q171))</f>
        <v>4</v>
      </c>
      <c r="G171" s="219">
        <f t="array" aca="1" ref="G171" ca="1">IF($Q171="","",INDEX('Nhập liệu'!$H$10:$H$10000,'Chi tiết'!$Q171))</f>
        <v>130000</v>
      </c>
      <c r="H171" s="219">
        <f t="array" aca="1" ref="H171" ca="1">IF($Q171="","",INDEX('Nhập liệu'!$I$10:$I$10000,'Chi tiết'!$Q171))</f>
        <v>0</v>
      </c>
      <c r="I171" s="219">
        <f t="array" aca="1" ref="I171" ca="1">IF($Q171="","",INDEX('Nhập liệu'!$J$10:$J$10000,'Chi tiết'!$Q171))</f>
        <v>0</v>
      </c>
      <c r="J171" s="219">
        <f t="array" aca="1" ref="J171" ca="1">IF($Q171="","",INDEX('Nhập liệu'!$K$10:$K$10000,'Chi tiết'!$Q171))</f>
        <v>0</v>
      </c>
      <c r="K171" s="219">
        <f t="array" aca="1" ref="K171" ca="1">IF($Q171="","",INDEX('Nhập liệu'!$L$10:$L$10000,'Chi tiết'!$Q171))</f>
        <v>520000</v>
      </c>
      <c r="L171" s="219">
        <f t="array" aca="1" ref="L171" ca="1">IF($Q171="","",INDEX('Nhập liệu'!$M$10:$M$10000,'Chi tiết'!$Q171))</f>
        <v>0</v>
      </c>
      <c r="M171" s="219">
        <f t="array" aca="1" ref="M171" ca="1">IF($Q171="","",INDEX('Nhập liệu'!$N$10:$N$10000,'Chi tiết'!$Q171))</f>
        <v>0</v>
      </c>
      <c r="N171" s="219">
        <f t="array" aca="1" ref="N171" ca="1">IF($Q171="","",INDEX('Nhập liệu'!$O$10:$O$10000,'Chi tiết'!$Q171))</f>
        <v>0</v>
      </c>
      <c r="O171" s="219">
        <f t="array" aca="1" ref="O171" ca="1">IF($Q171="","",INDEX('Nhập liệu'!$P$10:$P$10000,'Chi tiết'!$Q171))</f>
        <v>0</v>
      </c>
      <c r="P171" s="257"/>
      <c r="Q171" s="222">
        <f ca="1">IF(TYPE(MATCH($D$6,OFFSET('Nhập liệu'!$C$10,Q170,0):'Nhập liệu'!$C$10000,0)+Q170)=16,"",MATCH($D$6,OFFSET('Nhập liệu'!$C$10,Q170,0):'Nhập liệu'!$C$10000,0)+Q170)</f>
        <v>146</v>
      </c>
    </row>
    <row r="172" spans="2:17" ht="15.75" customHeight="1">
      <c r="B172" s="217">
        <f t="array" aca="1" ref="B172" ca="1">IF($Q172="","",INDEX('Nhập liệu'!$B$10:$B$10000,'Chi tiết'!$Q172))</f>
        <v>44119</v>
      </c>
      <c r="C172" s="262"/>
      <c r="D172" s="218" t="str">
        <f t="array" aca="1" ref="D172" ca="1">IF($Q172="","",INDEX('Nhập liệu'!$E$10:$E$10000,'Chi tiết'!$Q172))</f>
        <v>Đá 1 x 2</v>
      </c>
      <c r="E172" s="219" t="str">
        <f t="array" aca="1" ref="E172" ca="1">IF($Q172="","",INDEX('Nhập liệu'!$F$10:$F$10000,'Chi tiết'!$Q172))</f>
        <v>M3</v>
      </c>
      <c r="F172" s="220">
        <f t="array" aca="1" ref="F172" ca="1">IF($Q172="","",INDEX('Nhập liệu'!$G$10:$G$10000,'Chi tiết'!$Q172))</f>
        <v>4</v>
      </c>
      <c r="G172" s="219">
        <f t="array" aca="1" ref="G172" ca="1">IF($Q172="","",INDEX('Nhập liệu'!$H$10:$H$10000,'Chi tiết'!$Q172))</f>
        <v>370000</v>
      </c>
      <c r="H172" s="219">
        <f t="array" aca="1" ref="H172" ca="1">IF($Q172="","",INDEX('Nhập liệu'!$I$10:$I$10000,'Chi tiết'!$Q172))</f>
        <v>0</v>
      </c>
      <c r="I172" s="219">
        <f t="array" aca="1" ref="I172" ca="1">IF($Q172="","",INDEX('Nhập liệu'!$J$10:$J$10000,'Chi tiết'!$Q172))</f>
        <v>0</v>
      </c>
      <c r="J172" s="219">
        <f t="array" aca="1" ref="J172" ca="1">IF($Q172="","",INDEX('Nhập liệu'!$K$10:$K$10000,'Chi tiết'!$Q172))</f>
        <v>0</v>
      </c>
      <c r="K172" s="219">
        <f t="array" aca="1" ref="K172" ca="1">IF($Q172="","",INDEX('Nhập liệu'!$L$10:$L$10000,'Chi tiết'!$Q172))</f>
        <v>1480000</v>
      </c>
      <c r="L172" s="219">
        <f t="array" aca="1" ref="L172" ca="1">IF($Q172="","",INDEX('Nhập liệu'!$M$10:$M$10000,'Chi tiết'!$Q172))</f>
        <v>0</v>
      </c>
      <c r="M172" s="219">
        <f t="array" aca="1" ref="M172" ca="1">IF($Q172="","",INDEX('Nhập liệu'!$N$10:$N$10000,'Chi tiết'!$Q172))</f>
        <v>0</v>
      </c>
      <c r="N172" s="219">
        <f t="array" aca="1" ref="N172" ca="1">IF($Q172="","",INDEX('Nhập liệu'!$O$10:$O$10000,'Chi tiết'!$Q172))</f>
        <v>0</v>
      </c>
      <c r="O172" s="219">
        <f t="array" aca="1" ref="O172" ca="1">IF($Q172="","",INDEX('Nhập liệu'!$P$10:$P$10000,'Chi tiết'!$Q172))</f>
        <v>0</v>
      </c>
      <c r="P172" s="257"/>
      <c r="Q172" s="222">
        <f ca="1">IF(TYPE(MATCH($D$6,OFFSET('Nhập liệu'!$C$10,Q171,0):'Nhập liệu'!$C$10000,0)+Q171)=16,"",MATCH($D$6,OFFSET('Nhập liệu'!$C$10,Q171,0):'Nhập liệu'!$C$10000,0)+Q171)</f>
        <v>147</v>
      </c>
    </row>
    <row r="173" spans="2:17" ht="15.75" customHeight="1">
      <c r="B173" s="217">
        <f t="array" aca="1" ref="B173" ca="1">IF($Q173="","",INDEX('Nhập liệu'!$B$10:$B$10000,'Chi tiết'!$Q173))</f>
        <v>44017</v>
      </c>
      <c r="C173" s="262"/>
      <c r="D173" s="218" t="str">
        <f t="array" aca="1" ref="D173" ca="1">IF($Q173="","",INDEX('Nhập liệu'!$E$10:$E$10000,'Chi tiết'!$Q173))</f>
        <v>Chi tiền tạm ứng nhân công lần 1</v>
      </c>
      <c r="E173" s="219">
        <f t="array" aca="1" ref="E173" ca="1">IF($Q173="","",INDEX('Nhập liệu'!$F$10:$F$10000,'Chi tiết'!$Q173))</f>
        <v>0</v>
      </c>
      <c r="F173" s="220">
        <f t="array" aca="1" ref="F173" ca="1">IF($Q173="","",INDEX('Nhập liệu'!$G$10:$G$10000,'Chi tiết'!$Q173))</f>
        <v>0</v>
      </c>
      <c r="G173" s="219">
        <f t="array" aca="1" ref="G173" ca="1">IF($Q173="","",INDEX('Nhập liệu'!$H$10:$H$10000,'Chi tiết'!$Q173))</f>
        <v>0</v>
      </c>
      <c r="H173" s="219">
        <f t="array" aca="1" ref="H173" ca="1">IF($Q173="","",INDEX('Nhập liệu'!$I$10:$I$10000,'Chi tiết'!$Q173))</f>
        <v>10000000</v>
      </c>
      <c r="I173" s="219">
        <f t="array" aca="1" ref="I173" ca="1">IF($Q173="","",INDEX('Nhập liệu'!$J$10:$J$10000,'Chi tiết'!$Q173))</f>
        <v>0</v>
      </c>
      <c r="J173" s="219">
        <f t="array" aca="1" ref="J173" ca="1">IF($Q173="","",INDEX('Nhập liệu'!$K$10:$K$10000,'Chi tiết'!$Q173))</f>
        <v>0</v>
      </c>
      <c r="K173" s="219">
        <f t="array" aca="1" ref="K173" ca="1">IF($Q173="","",INDEX('Nhập liệu'!$L$10:$L$10000,'Chi tiết'!$Q173))</f>
        <v>0</v>
      </c>
      <c r="L173" s="219">
        <f t="array" aca="1" ref="L173" ca="1">IF($Q173="","",INDEX('Nhập liệu'!$M$10:$M$10000,'Chi tiết'!$Q173))</f>
        <v>10000000</v>
      </c>
      <c r="M173" s="219">
        <f t="array" aca="1" ref="M173" ca="1">IF($Q173="","",INDEX('Nhập liệu'!$N$10:$N$10000,'Chi tiết'!$Q173))</f>
        <v>0</v>
      </c>
      <c r="N173" s="219">
        <f t="array" aca="1" ref="N173" ca="1">IF($Q173="","",INDEX('Nhập liệu'!$O$10:$O$10000,'Chi tiết'!$Q173))</f>
        <v>0</v>
      </c>
      <c r="O173" s="219">
        <f t="array" aca="1" ref="O173" ca="1">IF($Q173="","",INDEX('Nhập liệu'!$P$10:$P$10000,'Chi tiết'!$Q173))</f>
        <v>0</v>
      </c>
      <c r="P173" s="257"/>
      <c r="Q173" s="222">
        <f ca="1">IF(TYPE(MATCH($D$6,OFFSET('Nhập liệu'!$C$10,Q172,0):'Nhập liệu'!$C$10000,0)+Q172)=16,"",MATCH($D$6,OFFSET('Nhập liệu'!$C$10,Q172,0):'Nhập liệu'!$C$10000,0)+Q172)</f>
        <v>148</v>
      </c>
    </row>
    <row r="174" spans="2:17" ht="15.75" customHeight="1">
      <c r="B174" s="217">
        <f t="array" aca="1" ref="B174" ca="1">IF($Q174="","",INDEX('Nhập liệu'!$B$10:$B$10000,'Chi tiết'!$Q174))</f>
        <v>44024</v>
      </c>
      <c r="C174" s="262"/>
      <c r="D174" s="218" t="str">
        <f t="array" aca="1" ref="D174" ca="1">IF($Q174="","",INDEX('Nhập liệu'!$E$10:$E$10000,'Chi tiết'!$Q174))</f>
        <v xml:space="preserve">Chi tiền tạm ứng nhân công lần 2
</v>
      </c>
      <c r="E174" s="219">
        <f t="array" aca="1" ref="E174" ca="1">IF($Q174="","",INDEX('Nhập liệu'!$F$10:$F$10000,'Chi tiết'!$Q174))</f>
        <v>0</v>
      </c>
      <c r="F174" s="220">
        <f t="array" aca="1" ref="F174" ca="1">IF($Q174="","",INDEX('Nhập liệu'!$G$10:$G$10000,'Chi tiết'!$Q174))</f>
        <v>0</v>
      </c>
      <c r="G174" s="219">
        <f t="array" aca="1" ref="G174" ca="1">IF($Q174="","",INDEX('Nhập liệu'!$H$10:$H$10000,'Chi tiết'!$Q174))</f>
        <v>0</v>
      </c>
      <c r="H174" s="219">
        <f t="array" aca="1" ref="H174" ca="1">IF($Q174="","",INDEX('Nhập liệu'!$I$10:$I$10000,'Chi tiết'!$Q174))</f>
        <v>25000000</v>
      </c>
      <c r="I174" s="219">
        <f t="array" aca="1" ref="I174" ca="1">IF($Q174="","",INDEX('Nhập liệu'!$J$10:$J$10000,'Chi tiết'!$Q174))</f>
        <v>0</v>
      </c>
      <c r="J174" s="219">
        <f t="array" aca="1" ref="J174" ca="1">IF($Q174="","",INDEX('Nhập liệu'!$K$10:$K$10000,'Chi tiết'!$Q174))</f>
        <v>0</v>
      </c>
      <c r="K174" s="219">
        <f t="array" aca="1" ref="K174" ca="1">IF($Q174="","",INDEX('Nhập liệu'!$L$10:$L$10000,'Chi tiết'!$Q174))</f>
        <v>0</v>
      </c>
      <c r="L174" s="219">
        <f t="array" aca="1" ref="L174" ca="1">IF($Q174="","",INDEX('Nhập liệu'!$M$10:$M$10000,'Chi tiết'!$Q174))</f>
        <v>25000000</v>
      </c>
      <c r="M174" s="219">
        <f t="array" aca="1" ref="M174" ca="1">IF($Q174="","",INDEX('Nhập liệu'!$N$10:$N$10000,'Chi tiết'!$Q174))</f>
        <v>0</v>
      </c>
      <c r="N174" s="219">
        <f t="array" aca="1" ref="N174" ca="1">IF($Q174="","",INDEX('Nhập liệu'!$O$10:$O$10000,'Chi tiết'!$Q174))</f>
        <v>0</v>
      </c>
      <c r="O174" s="219">
        <f t="array" aca="1" ref="O174" ca="1">IF($Q174="","",INDEX('Nhập liệu'!$P$10:$P$10000,'Chi tiết'!$Q174))</f>
        <v>0</v>
      </c>
      <c r="P174" s="257"/>
      <c r="Q174" s="222">
        <f ca="1">IF(TYPE(MATCH($D$6,OFFSET('Nhập liệu'!$C$10,Q173,0):'Nhập liệu'!$C$10000,0)+Q173)=16,"",MATCH($D$6,OFFSET('Nhập liệu'!$C$10,Q173,0):'Nhập liệu'!$C$10000,0)+Q173)</f>
        <v>149</v>
      </c>
    </row>
    <row r="175" spans="2:17" ht="15.75" customHeight="1">
      <c r="B175" s="217">
        <f t="array" aca="1" ref="B175" ca="1">IF($Q175="","",INDEX('Nhập liệu'!$B$10:$B$10000,'Chi tiết'!$Q175))</f>
        <v>44031</v>
      </c>
      <c r="C175" s="262"/>
      <c r="D175" s="218" t="str">
        <f t="array" aca="1" ref="D175" ca="1">IF($Q175="","",INDEX('Nhập liệu'!$E$10:$E$10000,'Chi tiết'!$Q175))</f>
        <v xml:space="preserve">Chi tiền tạm ứng nhân công lần 3
</v>
      </c>
      <c r="E175" s="219">
        <f t="array" aca="1" ref="E175" ca="1">IF($Q175="","",INDEX('Nhập liệu'!$F$10:$F$10000,'Chi tiết'!$Q175))</f>
        <v>0</v>
      </c>
      <c r="F175" s="220">
        <f t="array" aca="1" ref="F175" ca="1">IF($Q175="","",INDEX('Nhập liệu'!$G$10:$G$10000,'Chi tiết'!$Q175))</f>
        <v>0</v>
      </c>
      <c r="G175" s="219">
        <f t="array" aca="1" ref="G175" ca="1">IF($Q175="","",INDEX('Nhập liệu'!$H$10:$H$10000,'Chi tiết'!$Q175))</f>
        <v>0</v>
      </c>
      <c r="H175" s="219">
        <f t="array" aca="1" ref="H175" ca="1">IF($Q175="","",INDEX('Nhập liệu'!$I$10:$I$10000,'Chi tiết'!$Q175))</f>
        <v>13000000</v>
      </c>
      <c r="I175" s="219">
        <f t="array" aca="1" ref="I175" ca="1">IF($Q175="","",INDEX('Nhập liệu'!$J$10:$J$10000,'Chi tiết'!$Q175))</f>
        <v>0</v>
      </c>
      <c r="J175" s="219">
        <f t="array" aca="1" ref="J175" ca="1">IF($Q175="","",INDEX('Nhập liệu'!$K$10:$K$10000,'Chi tiết'!$Q175))</f>
        <v>0</v>
      </c>
      <c r="K175" s="219">
        <f t="array" aca="1" ref="K175" ca="1">IF($Q175="","",INDEX('Nhập liệu'!$L$10:$L$10000,'Chi tiết'!$Q175))</f>
        <v>0</v>
      </c>
      <c r="L175" s="219">
        <f t="array" aca="1" ref="L175" ca="1">IF($Q175="","",INDEX('Nhập liệu'!$M$10:$M$10000,'Chi tiết'!$Q175))</f>
        <v>13000000</v>
      </c>
      <c r="M175" s="219">
        <f t="array" aca="1" ref="M175" ca="1">IF($Q175="","",INDEX('Nhập liệu'!$N$10:$N$10000,'Chi tiết'!$Q175))</f>
        <v>0</v>
      </c>
      <c r="N175" s="219">
        <f t="array" aca="1" ref="N175" ca="1">IF($Q175="","",INDEX('Nhập liệu'!$O$10:$O$10000,'Chi tiết'!$Q175))</f>
        <v>0</v>
      </c>
      <c r="O175" s="219">
        <f t="array" aca="1" ref="O175" ca="1">IF($Q175="","",INDEX('Nhập liệu'!$P$10:$P$10000,'Chi tiết'!$Q175))</f>
        <v>0</v>
      </c>
      <c r="P175" s="257"/>
      <c r="Q175" s="222">
        <f ca="1">IF(TYPE(MATCH($D$6,OFFSET('Nhập liệu'!$C$10,Q174,0):'Nhập liệu'!$C$10000,0)+Q174)=16,"",MATCH($D$6,OFFSET('Nhập liệu'!$C$10,Q174,0):'Nhập liệu'!$C$10000,0)+Q174)</f>
        <v>150</v>
      </c>
    </row>
    <row r="176" spans="2:17" ht="15.75" customHeight="1">
      <c r="B176" s="217">
        <f t="array" aca="1" ref="B176" ca="1">IF($Q176="","",INDEX('Nhập liệu'!$B$10:$B$10000,'Chi tiết'!$Q176))</f>
        <v>44038</v>
      </c>
      <c r="C176" s="262"/>
      <c r="D176" s="218" t="str">
        <f t="array" aca="1" ref="D176" ca="1">IF($Q176="","",INDEX('Nhập liệu'!$E$10:$E$10000,'Chi tiết'!$Q176))</f>
        <v xml:space="preserve">Chi tiền tạm ứng nhân công lần 4
</v>
      </c>
      <c r="E176" s="219">
        <f t="array" aca="1" ref="E176" ca="1">IF($Q176="","",INDEX('Nhập liệu'!$F$10:$F$10000,'Chi tiết'!$Q176))</f>
        <v>0</v>
      </c>
      <c r="F176" s="220">
        <f t="array" aca="1" ref="F176" ca="1">IF($Q176="","",INDEX('Nhập liệu'!$G$10:$G$10000,'Chi tiết'!$Q176))</f>
        <v>0</v>
      </c>
      <c r="G176" s="219">
        <f t="array" aca="1" ref="G176" ca="1">IF($Q176="","",INDEX('Nhập liệu'!$H$10:$H$10000,'Chi tiết'!$Q176))</f>
        <v>0</v>
      </c>
      <c r="H176" s="219">
        <f t="array" aca="1" ref="H176" ca="1">IF($Q176="","",INDEX('Nhập liệu'!$I$10:$I$10000,'Chi tiết'!$Q176))</f>
        <v>13260000</v>
      </c>
      <c r="I176" s="219">
        <f t="array" aca="1" ref="I176" ca="1">IF($Q176="","",INDEX('Nhập liệu'!$J$10:$J$10000,'Chi tiết'!$Q176))</f>
        <v>0</v>
      </c>
      <c r="J176" s="219">
        <f t="array" aca="1" ref="J176" ca="1">IF($Q176="","",INDEX('Nhập liệu'!$K$10:$K$10000,'Chi tiết'!$Q176))</f>
        <v>0</v>
      </c>
      <c r="K176" s="219">
        <f t="array" aca="1" ref="K176" ca="1">IF($Q176="","",INDEX('Nhập liệu'!$L$10:$L$10000,'Chi tiết'!$Q176))</f>
        <v>0</v>
      </c>
      <c r="L176" s="219">
        <f t="array" aca="1" ref="L176" ca="1">IF($Q176="","",INDEX('Nhập liệu'!$M$10:$M$10000,'Chi tiết'!$Q176))</f>
        <v>13260000</v>
      </c>
      <c r="M176" s="219">
        <f t="array" aca="1" ref="M176" ca="1">IF($Q176="","",INDEX('Nhập liệu'!$N$10:$N$10000,'Chi tiết'!$Q176))</f>
        <v>0</v>
      </c>
      <c r="N176" s="219">
        <f t="array" aca="1" ref="N176" ca="1">IF($Q176="","",INDEX('Nhập liệu'!$O$10:$O$10000,'Chi tiết'!$Q176))</f>
        <v>0</v>
      </c>
      <c r="O176" s="219">
        <f t="array" aca="1" ref="O176" ca="1">IF($Q176="","",INDEX('Nhập liệu'!$P$10:$P$10000,'Chi tiết'!$Q176))</f>
        <v>0</v>
      </c>
      <c r="P176" s="257"/>
      <c r="Q176" s="222">
        <f ca="1">IF(TYPE(MATCH($D$6,OFFSET('Nhập liệu'!$C$10,Q175,0):'Nhập liệu'!$C$10000,0)+Q175)=16,"",MATCH($D$6,OFFSET('Nhập liệu'!$C$10,Q175,0):'Nhập liệu'!$C$10000,0)+Q175)</f>
        <v>151</v>
      </c>
    </row>
    <row r="177" spans="2:17" ht="15.75" customHeight="1">
      <c r="B177" s="217">
        <f t="array" aca="1" ref="B177" ca="1">IF($Q177="","",INDEX('Nhập liệu'!$B$10:$B$10000,'Chi tiết'!$Q177))</f>
        <v>44045</v>
      </c>
      <c r="C177" s="262"/>
      <c r="D177" s="218" t="str">
        <f t="array" aca="1" ref="D177" ca="1">IF($Q177="","",INDEX('Nhập liệu'!$E$10:$E$10000,'Chi tiết'!$Q177))</f>
        <v xml:space="preserve">Chi tiền tạm ứng nhân công lần 5
</v>
      </c>
      <c r="E177" s="219">
        <f t="array" aca="1" ref="E177" ca="1">IF($Q177="","",INDEX('Nhập liệu'!$F$10:$F$10000,'Chi tiết'!$Q177))</f>
        <v>0</v>
      </c>
      <c r="F177" s="220">
        <f t="array" aca="1" ref="F177" ca="1">IF($Q177="","",INDEX('Nhập liệu'!$G$10:$G$10000,'Chi tiết'!$Q177))</f>
        <v>0</v>
      </c>
      <c r="G177" s="219">
        <f t="array" aca="1" ref="G177" ca="1">IF($Q177="","",INDEX('Nhập liệu'!$H$10:$H$10000,'Chi tiết'!$Q177))</f>
        <v>0</v>
      </c>
      <c r="H177" s="219">
        <f t="array" aca="1" ref="H177" ca="1">IF($Q177="","",INDEX('Nhập liệu'!$I$10:$I$10000,'Chi tiết'!$Q177))</f>
        <v>18720000</v>
      </c>
      <c r="I177" s="219">
        <f t="array" aca="1" ref="I177" ca="1">IF($Q177="","",INDEX('Nhập liệu'!$J$10:$J$10000,'Chi tiết'!$Q177))</f>
        <v>0</v>
      </c>
      <c r="J177" s="219">
        <f t="array" aca="1" ref="J177" ca="1">IF($Q177="","",INDEX('Nhập liệu'!$K$10:$K$10000,'Chi tiết'!$Q177))</f>
        <v>0</v>
      </c>
      <c r="K177" s="219">
        <f t="array" aca="1" ref="K177" ca="1">IF($Q177="","",INDEX('Nhập liệu'!$L$10:$L$10000,'Chi tiết'!$Q177))</f>
        <v>0</v>
      </c>
      <c r="L177" s="219">
        <f t="array" aca="1" ref="L177" ca="1">IF($Q177="","",INDEX('Nhập liệu'!$M$10:$M$10000,'Chi tiết'!$Q177))</f>
        <v>18720000</v>
      </c>
      <c r="M177" s="219">
        <f t="array" aca="1" ref="M177" ca="1">IF($Q177="","",INDEX('Nhập liệu'!$N$10:$N$10000,'Chi tiết'!$Q177))</f>
        <v>0</v>
      </c>
      <c r="N177" s="219">
        <f t="array" aca="1" ref="N177" ca="1">IF($Q177="","",INDEX('Nhập liệu'!$O$10:$O$10000,'Chi tiết'!$Q177))</f>
        <v>0</v>
      </c>
      <c r="O177" s="219">
        <f t="array" aca="1" ref="O177" ca="1">IF($Q177="","",INDEX('Nhập liệu'!$P$10:$P$10000,'Chi tiết'!$Q177))</f>
        <v>0</v>
      </c>
      <c r="P177" s="257"/>
      <c r="Q177" s="222">
        <f ca="1">IF(TYPE(MATCH($D$6,OFFSET('Nhập liệu'!$C$10,Q176,0):'Nhập liệu'!$C$10000,0)+Q176)=16,"",MATCH($D$6,OFFSET('Nhập liệu'!$C$10,Q176,0):'Nhập liệu'!$C$10000,0)+Q176)</f>
        <v>152</v>
      </c>
    </row>
    <row r="178" spans="2:17" ht="15.75" customHeight="1">
      <c r="B178" s="217">
        <f t="array" aca="1" ref="B178" ca="1">IF($Q178="","",INDEX('Nhập liệu'!$B$10:$B$10000,'Chi tiết'!$Q178))</f>
        <v>44052</v>
      </c>
      <c r="C178" s="262"/>
      <c r="D178" s="218" t="str">
        <f t="array" aca="1" ref="D178" ca="1">IF($Q178="","",INDEX('Nhập liệu'!$E$10:$E$10000,'Chi tiết'!$Q178))</f>
        <v xml:space="preserve">Chi tiền tạm ứng nhân công lần 6
</v>
      </c>
      <c r="E178" s="219">
        <f t="array" aca="1" ref="E178" ca="1">IF($Q178="","",INDEX('Nhập liệu'!$F$10:$F$10000,'Chi tiết'!$Q178))</f>
        <v>0</v>
      </c>
      <c r="F178" s="220">
        <f t="array" aca="1" ref="F178" ca="1">IF($Q178="","",INDEX('Nhập liệu'!$G$10:$G$10000,'Chi tiết'!$Q178))</f>
        <v>0</v>
      </c>
      <c r="G178" s="219">
        <f t="array" aca="1" ref="G178" ca="1">IF($Q178="","",INDEX('Nhập liệu'!$H$10:$H$10000,'Chi tiết'!$Q178))</f>
        <v>0</v>
      </c>
      <c r="H178" s="219">
        <f t="array" aca="1" ref="H178" ca="1">IF($Q178="","",INDEX('Nhập liệu'!$I$10:$I$10000,'Chi tiết'!$Q178))</f>
        <v>19700000</v>
      </c>
      <c r="I178" s="219">
        <f t="array" aca="1" ref="I178" ca="1">IF($Q178="","",INDEX('Nhập liệu'!$J$10:$J$10000,'Chi tiết'!$Q178))</f>
        <v>0</v>
      </c>
      <c r="J178" s="219">
        <f t="array" aca="1" ref="J178" ca="1">IF($Q178="","",INDEX('Nhập liệu'!$K$10:$K$10000,'Chi tiết'!$Q178))</f>
        <v>0</v>
      </c>
      <c r="K178" s="219">
        <f t="array" aca="1" ref="K178" ca="1">IF($Q178="","",INDEX('Nhập liệu'!$L$10:$L$10000,'Chi tiết'!$Q178))</f>
        <v>0</v>
      </c>
      <c r="L178" s="219">
        <f t="array" aca="1" ref="L178" ca="1">IF($Q178="","",INDEX('Nhập liệu'!$M$10:$M$10000,'Chi tiết'!$Q178))</f>
        <v>19700000</v>
      </c>
      <c r="M178" s="219">
        <f t="array" aca="1" ref="M178" ca="1">IF($Q178="","",INDEX('Nhập liệu'!$N$10:$N$10000,'Chi tiết'!$Q178))</f>
        <v>0</v>
      </c>
      <c r="N178" s="219">
        <f t="array" aca="1" ref="N178" ca="1">IF($Q178="","",INDEX('Nhập liệu'!$O$10:$O$10000,'Chi tiết'!$Q178))</f>
        <v>0</v>
      </c>
      <c r="O178" s="219">
        <f t="array" aca="1" ref="O178" ca="1">IF($Q178="","",INDEX('Nhập liệu'!$P$10:$P$10000,'Chi tiết'!$Q178))</f>
        <v>0</v>
      </c>
      <c r="P178" s="257"/>
      <c r="Q178" s="222">
        <f ca="1">IF(TYPE(MATCH($D$6,OFFSET('Nhập liệu'!$C$10,Q177,0):'Nhập liệu'!$C$10000,0)+Q177)=16,"",MATCH($D$6,OFFSET('Nhập liệu'!$C$10,Q177,0):'Nhập liệu'!$C$10000,0)+Q177)</f>
        <v>153</v>
      </c>
    </row>
    <row r="179" spans="2:17" ht="15.75" customHeight="1">
      <c r="B179" s="217">
        <f t="array" aca="1" ref="B179" ca="1">IF($Q179="","",INDEX('Nhập liệu'!$B$10:$B$10000,'Chi tiết'!$Q179))</f>
        <v>44056</v>
      </c>
      <c r="C179" s="262"/>
      <c r="D179" s="218" t="str">
        <f t="array" aca="1" ref="D179" ca="1">IF($Q179="","",INDEX('Nhập liệu'!$E$10:$E$10000,'Chi tiết'!$Q179))</f>
        <v>Chi tiền tạm ứng tiền mua cofa</v>
      </c>
      <c r="E179" s="219">
        <f t="array" aca="1" ref="E179" ca="1">IF($Q179="","",INDEX('Nhập liệu'!$F$10:$F$10000,'Chi tiết'!$Q179))</f>
        <v>0</v>
      </c>
      <c r="F179" s="220">
        <f t="array" aca="1" ref="F179" ca="1">IF($Q179="","",INDEX('Nhập liệu'!$G$10:$G$10000,'Chi tiết'!$Q179))</f>
        <v>0</v>
      </c>
      <c r="G179" s="219">
        <f t="array" aca="1" ref="G179" ca="1">IF($Q179="","",INDEX('Nhập liệu'!$H$10:$H$10000,'Chi tiết'!$Q179))</f>
        <v>0</v>
      </c>
      <c r="H179" s="219">
        <f t="array" aca="1" ref="H179" ca="1">IF($Q179="","",INDEX('Nhập liệu'!$I$10:$I$10000,'Chi tiết'!$Q179))</f>
        <v>10000000</v>
      </c>
      <c r="I179" s="219">
        <f t="array" aca="1" ref="I179" ca="1">IF($Q179="","",INDEX('Nhập liệu'!$J$10:$J$10000,'Chi tiết'!$Q179))</f>
        <v>0</v>
      </c>
      <c r="J179" s="219">
        <f t="array" aca="1" ref="J179" ca="1">IF($Q179="","",INDEX('Nhập liệu'!$K$10:$K$10000,'Chi tiết'!$Q179))</f>
        <v>0</v>
      </c>
      <c r="K179" s="219">
        <f t="array" aca="1" ref="K179" ca="1">IF($Q179="","",INDEX('Nhập liệu'!$L$10:$L$10000,'Chi tiết'!$Q179))</f>
        <v>0</v>
      </c>
      <c r="L179" s="219">
        <f t="array" aca="1" ref="L179" ca="1">IF($Q179="","",INDEX('Nhập liệu'!$M$10:$M$10000,'Chi tiết'!$Q179))</f>
        <v>10000000</v>
      </c>
      <c r="M179" s="219">
        <f t="array" aca="1" ref="M179" ca="1">IF($Q179="","",INDEX('Nhập liệu'!$N$10:$N$10000,'Chi tiết'!$Q179))</f>
        <v>0</v>
      </c>
      <c r="N179" s="219">
        <f t="array" aca="1" ref="N179" ca="1">IF($Q179="","",INDEX('Nhập liệu'!$O$10:$O$10000,'Chi tiết'!$Q179))</f>
        <v>0</v>
      </c>
      <c r="O179" s="219">
        <f t="array" aca="1" ref="O179" ca="1">IF($Q179="","",INDEX('Nhập liệu'!$P$10:$P$10000,'Chi tiết'!$Q179))</f>
        <v>0</v>
      </c>
      <c r="P179" s="257"/>
      <c r="Q179" s="222">
        <f ca="1">IF(TYPE(MATCH($D$6,OFFSET('Nhập liệu'!$C$10,Q178,0):'Nhập liệu'!$C$10000,0)+Q178)=16,"",MATCH($D$6,OFFSET('Nhập liệu'!$C$10,Q178,0):'Nhập liệu'!$C$10000,0)+Q178)</f>
        <v>154</v>
      </c>
    </row>
    <row r="180" spans="2:17" ht="15.75" customHeight="1">
      <c r="B180" s="217">
        <f t="array" aca="1" ref="B180" ca="1">IF($Q180="","",INDEX('Nhập liệu'!$B$10:$B$10000,'Chi tiết'!$Q180))</f>
        <v>44059</v>
      </c>
      <c r="C180" s="262"/>
      <c r="D180" s="218" t="str">
        <f t="array" aca="1" ref="D180" ca="1">IF($Q180="","",INDEX('Nhập liệu'!$E$10:$E$10000,'Chi tiết'!$Q180))</f>
        <v xml:space="preserve">Chi tiền tạm ứng nhân công lần 7
</v>
      </c>
      <c r="E180" s="219">
        <f t="array" aca="1" ref="E180" ca="1">IF($Q180="","",INDEX('Nhập liệu'!$F$10:$F$10000,'Chi tiết'!$Q180))</f>
        <v>0</v>
      </c>
      <c r="F180" s="220">
        <f t="array" aca="1" ref="F180" ca="1">IF($Q180="","",INDEX('Nhập liệu'!$G$10:$G$10000,'Chi tiết'!$Q180))</f>
        <v>0</v>
      </c>
      <c r="G180" s="219">
        <f t="array" aca="1" ref="G180" ca="1">IF($Q180="","",INDEX('Nhập liệu'!$H$10:$H$10000,'Chi tiết'!$Q180))</f>
        <v>0</v>
      </c>
      <c r="H180" s="219">
        <f t="array" aca="1" ref="H180" ca="1">IF($Q180="","",INDEX('Nhập liệu'!$I$10:$I$10000,'Chi tiết'!$Q180))</f>
        <v>20400000</v>
      </c>
      <c r="I180" s="219">
        <f t="array" aca="1" ref="I180" ca="1">IF($Q180="","",INDEX('Nhập liệu'!$J$10:$J$10000,'Chi tiết'!$Q180))</f>
        <v>0</v>
      </c>
      <c r="J180" s="219">
        <f t="array" aca="1" ref="J180" ca="1">IF($Q180="","",INDEX('Nhập liệu'!$K$10:$K$10000,'Chi tiết'!$Q180))</f>
        <v>0</v>
      </c>
      <c r="K180" s="219">
        <f t="array" aca="1" ref="K180" ca="1">IF($Q180="","",INDEX('Nhập liệu'!$L$10:$L$10000,'Chi tiết'!$Q180))</f>
        <v>0</v>
      </c>
      <c r="L180" s="219">
        <f t="array" aca="1" ref="L180" ca="1">IF($Q180="","",INDEX('Nhập liệu'!$M$10:$M$10000,'Chi tiết'!$Q180))</f>
        <v>20400000</v>
      </c>
      <c r="M180" s="219">
        <f t="array" aca="1" ref="M180" ca="1">IF($Q180="","",INDEX('Nhập liệu'!$N$10:$N$10000,'Chi tiết'!$Q180))</f>
        <v>0</v>
      </c>
      <c r="N180" s="219">
        <f t="array" aca="1" ref="N180" ca="1">IF($Q180="","",INDEX('Nhập liệu'!$O$10:$O$10000,'Chi tiết'!$Q180))</f>
        <v>0</v>
      </c>
      <c r="O180" s="219">
        <f t="array" aca="1" ref="O180" ca="1">IF($Q180="","",INDEX('Nhập liệu'!$P$10:$P$10000,'Chi tiết'!$Q180))</f>
        <v>0</v>
      </c>
      <c r="P180" s="257"/>
      <c r="Q180" s="222">
        <f ca="1">IF(TYPE(MATCH($D$6,OFFSET('Nhập liệu'!$C$10,Q179,0):'Nhập liệu'!$C$10000,0)+Q179)=16,"",MATCH($D$6,OFFSET('Nhập liệu'!$C$10,Q179,0):'Nhập liệu'!$C$10000,0)+Q179)</f>
        <v>155</v>
      </c>
    </row>
    <row r="181" spans="2:17" ht="15.75" customHeight="1">
      <c r="B181" s="217">
        <f t="array" aca="1" ref="B181" ca="1">IF($Q181="","",INDEX('Nhập liệu'!$B$10:$B$10000,'Chi tiết'!$Q181))</f>
        <v>44066</v>
      </c>
      <c r="C181" s="262"/>
      <c r="D181" s="218" t="str">
        <f t="array" aca="1" ref="D181" ca="1">IF($Q181="","",INDEX('Nhập liệu'!$E$10:$E$10000,'Chi tiết'!$Q181))</f>
        <v xml:space="preserve">Chi tiền tạm ứng nhân công lần 8
</v>
      </c>
      <c r="E181" s="219">
        <f t="array" aca="1" ref="E181" ca="1">IF($Q181="","",INDEX('Nhập liệu'!$F$10:$F$10000,'Chi tiết'!$Q181))</f>
        <v>0</v>
      </c>
      <c r="F181" s="220">
        <f t="array" aca="1" ref="F181" ca="1">IF($Q181="","",INDEX('Nhập liệu'!$G$10:$G$10000,'Chi tiết'!$Q181))</f>
        <v>0</v>
      </c>
      <c r="G181" s="219">
        <f t="array" aca="1" ref="G181" ca="1">IF($Q181="","",INDEX('Nhập liệu'!$H$10:$H$10000,'Chi tiết'!$Q181))</f>
        <v>0</v>
      </c>
      <c r="H181" s="219">
        <f t="array" aca="1" ref="H181" ca="1">IF($Q181="","",INDEX('Nhập liệu'!$I$10:$I$10000,'Chi tiết'!$Q181))</f>
        <v>20400000</v>
      </c>
      <c r="I181" s="219">
        <f t="array" aca="1" ref="I181" ca="1">IF($Q181="","",INDEX('Nhập liệu'!$J$10:$J$10000,'Chi tiết'!$Q181))</f>
        <v>0</v>
      </c>
      <c r="J181" s="219">
        <f t="array" aca="1" ref="J181" ca="1">IF($Q181="","",INDEX('Nhập liệu'!$K$10:$K$10000,'Chi tiết'!$Q181))</f>
        <v>0</v>
      </c>
      <c r="K181" s="219">
        <f t="array" aca="1" ref="K181" ca="1">IF($Q181="","",INDEX('Nhập liệu'!$L$10:$L$10000,'Chi tiết'!$Q181))</f>
        <v>0</v>
      </c>
      <c r="L181" s="219">
        <f t="array" aca="1" ref="L181" ca="1">IF($Q181="","",INDEX('Nhập liệu'!$M$10:$M$10000,'Chi tiết'!$Q181))</f>
        <v>20400000</v>
      </c>
      <c r="M181" s="219">
        <f t="array" aca="1" ref="M181" ca="1">IF($Q181="","",INDEX('Nhập liệu'!$N$10:$N$10000,'Chi tiết'!$Q181))</f>
        <v>0</v>
      </c>
      <c r="N181" s="219">
        <f t="array" aca="1" ref="N181" ca="1">IF($Q181="","",INDEX('Nhập liệu'!$O$10:$O$10000,'Chi tiết'!$Q181))</f>
        <v>0</v>
      </c>
      <c r="O181" s="219">
        <f t="array" aca="1" ref="O181" ca="1">IF($Q181="","",INDEX('Nhập liệu'!$P$10:$P$10000,'Chi tiết'!$Q181))</f>
        <v>0</v>
      </c>
      <c r="P181" s="257"/>
      <c r="Q181" s="222">
        <f ca="1">IF(TYPE(MATCH($D$6,OFFSET('Nhập liệu'!$C$10,Q180,0):'Nhập liệu'!$C$10000,0)+Q180)=16,"",MATCH($D$6,OFFSET('Nhập liệu'!$C$10,Q180,0):'Nhập liệu'!$C$10000,0)+Q180)</f>
        <v>156</v>
      </c>
    </row>
    <row r="182" spans="2:17" ht="15.75" customHeight="1">
      <c r="B182" s="217">
        <f t="array" aca="1" ref="B182" ca="1">IF($Q182="","",INDEX('Nhập liệu'!$B$10:$B$10000,'Chi tiết'!$Q182))</f>
        <v>44073</v>
      </c>
      <c r="C182" s="262"/>
      <c r="D182" s="218" t="str">
        <f t="array" aca="1" ref="D182" ca="1">IF($Q182="","",INDEX('Nhập liệu'!$E$10:$E$10000,'Chi tiết'!$Q182))</f>
        <v xml:space="preserve">Chi tiền tạm ứng nhân công lần 9
</v>
      </c>
      <c r="E182" s="219">
        <f t="array" aca="1" ref="E182" ca="1">IF($Q182="","",INDEX('Nhập liệu'!$F$10:$F$10000,'Chi tiết'!$Q182))</f>
        <v>0</v>
      </c>
      <c r="F182" s="220">
        <f t="array" aca="1" ref="F182" ca="1">IF($Q182="","",INDEX('Nhập liệu'!$G$10:$G$10000,'Chi tiết'!$Q182))</f>
        <v>0</v>
      </c>
      <c r="G182" s="219">
        <f t="array" aca="1" ref="G182" ca="1">IF($Q182="","",INDEX('Nhập liệu'!$H$10:$H$10000,'Chi tiết'!$Q182))</f>
        <v>0</v>
      </c>
      <c r="H182" s="219">
        <f t="array" aca="1" ref="H182" ca="1">IF($Q182="","",INDEX('Nhập liệu'!$I$10:$I$10000,'Chi tiết'!$Q182))</f>
        <v>24820000</v>
      </c>
      <c r="I182" s="219">
        <f t="array" aca="1" ref="I182" ca="1">IF($Q182="","",INDEX('Nhập liệu'!$J$10:$J$10000,'Chi tiết'!$Q182))</f>
        <v>0</v>
      </c>
      <c r="J182" s="219">
        <f t="array" aca="1" ref="J182" ca="1">IF($Q182="","",INDEX('Nhập liệu'!$K$10:$K$10000,'Chi tiết'!$Q182))</f>
        <v>0</v>
      </c>
      <c r="K182" s="219">
        <f t="array" aca="1" ref="K182" ca="1">IF($Q182="","",INDEX('Nhập liệu'!$L$10:$L$10000,'Chi tiết'!$Q182))</f>
        <v>0</v>
      </c>
      <c r="L182" s="219">
        <f t="array" aca="1" ref="L182" ca="1">IF($Q182="","",INDEX('Nhập liệu'!$M$10:$M$10000,'Chi tiết'!$Q182))</f>
        <v>24820000</v>
      </c>
      <c r="M182" s="219">
        <f t="array" aca="1" ref="M182" ca="1">IF($Q182="","",INDEX('Nhập liệu'!$N$10:$N$10000,'Chi tiết'!$Q182))</f>
        <v>0</v>
      </c>
      <c r="N182" s="219">
        <f t="array" aca="1" ref="N182" ca="1">IF($Q182="","",INDEX('Nhập liệu'!$O$10:$O$10000,'Chi tiết'!$Q182))</f>
        <v>0</v>
      </c>
      <c r="O182" s="219">
        <f t="array" aca="1" ref="O182" ca="1">IF($Q182="","",INDEX('Nhập liệu'!$P$10:$P$10000,'Chi tiết'!$Q182))</f>
        <v>0</v>
      </c>
      <c r="P182" s="257"/>
      <c r="Q182" s="222">
        <f ca="1">IF(TYPE(MATCH($D$6,OFFSET('Nhập liệu'!$C$10,Q181,0):'Nhập liệu'!$C$10000,0)+Q181)=16,"",MATCH($D$6,OFFSET('Nhập liệu'!$C$10,Q181,0):'Nhập liệu'!$C$10000,0)+Q181)</f>
        <v>157</v>
      </c>
    </row>
    <row r="183" spans="2:17" ht="15.75" customHeight="1">
      <c r="B183" s="217">
        <f t="array" aca="1" ref="B183" ca="1">IF($Q183="","",INDEX('Nhập liệu'!$B$10:$B$10000,'Chi tiết'!$Q183))</f>
        <v>44080</v>
      </c>
      <c r="C183" s="262"/>
      <c r="D183" s="218" t="str">
        <f t="array" aca="1" ref="D183" ca="1">IF($Q183="","",INDEX('Nhập liệu'!$E$10:$E$10000,'Chi tiết'!$Q183))</f>
        <v xml:space="preserve">Chi tiền tạm ứng nhân công lần 10
</v>
      </c>
      <c r="E183" s="219">
        <f t="array" aca="1" ref="E183" ca="1">IF($Q183="","",INDEX('Nhập liệu'!$F$10:$F$10000,'Chi tiết'!$Q183))</f>
        <v>0</v>
      </c>
      <c r="F183" s="220">
        <f t="array" aca="1" ref="F183" ca="1">IF($Q183="","",INDEX('Nhập liệu'!$G$10:$G$10000,'Chi tiết'!$Q183))</f>
        <v>0</v>
      </c>
      <c r="G183" s="219">
        <f t="array" aca="1" ref="G183" ca="1">IF($Q183="","",INDEX('Nhập liệu'!$H$10:$H$10000,'Chi tiết'!$Q183))</f>
        <v>0</v>
      </c>
      <c r="H183" s="219">
        <f t="array" aca="1" ref="H183" ca="1">IF($Q183="","",INDEX('Nhập liệu'!$I$10:$I$10000,'Chi tiết'!$Q183))</f>
        <v>11900000</v>
      </c>
      <c r="I183" s="219">
        <f t="array" aca="1" ref="I183" ca="1">IF($Q183="","",INDEX('Nhập liệu'!$J$10:$J$10000,'Chi tiết'!$Q183))</f>
        <v>0</v>
      </c>
      <c r="J183" s="219">
        <f t="array" aca="1" ref="J183" ca="1">IF($Q183="","",INDEX('Nhập liệu'!$K$10:$K$10000,'Chi tiết'!$Q183))</f>
        <v>0</v>
      </c>
      <c r="K183" s="219">
        <f t="array" aca="1" ref="K183" ca="1">IF($Q183="","",INDEX('Nhập liệu'!$L$10:$L$10000,'Chi tiết'!$Q183))</f>
        <v>0</v>
      </c>
      <c r="L183" s="219">
        <f t="array" aca="1" ref="L183" ca="1">IF($Q183="","",INDEX('Nhập liệu'!$M$10:$M$10000,'Chi tiết'!$Q183))</f>
        <v>11900000</v>
      </c>
      <c r="M183" s="219">
        <f t="array" aca="1" ref="M183" ca="1">IF($Q183="","",INDEX('Nhập liệu'!$N$10:$N$10000,'Chi tiết'!$Q183))</f>
        <v>0</v>
      </c>
      <c r="N183" s="219">
        <f t="array" aca="1" ref="N183" ca="1">IF($Q183="","",INDEX('Nhập liệu'!$O$10:$O$10000,'Chi tiết'!$Q183))</f>
        <v>0</v>
      </c>
      <c r="O183" s="219">
        <f t="array" aca="1" ref="O183" ca="1">IF($Q183="","",INDEX('Nhập liệu'!$P$10:$P$10000,'Chi tiết'!$Q183))</f>
        <v>0</v>
      </c>
      <c r="P183" s="257"/>
      <c r="Q183" s="222">
        <f ca="1">IF(TYPE(MATCH($D$6,OFFSET('Nhập liệu'!$C$10,Q182,0):'Nhập liệu'!$C$10000,0)+Q182)=16,"",MATCH($D$6,OFFSET('Nhập liệu'!$C$10,Q182,0):'Nhập liệu'!$C$10000,0)+Q182)</f>
        <v>158</v>
      </c>
    </row>
    <row r="184" spans="2:17" ht="15.75" customHeight="1">
      <c r="B184" s="217">
        <f t="array" aca="1" ref="B184" ca="1">IF($Q184="","",INDEX('Nhập liệu'!$B$10:$B$10000,'Chi tiết'!$Q184))</f>
        <v>44087</v>
      </c>
      <c r="C184" s="262"/>
      <c r="D184" s="218" t="str">
        <f t="array" aca="1" ref="D184" ca="1">IF($Q184="","",INDEX('Nhập liệu'!$E$10:$E$10000,'Chi tiết'!$Q184))</f>
        <v xml:space="preserve">Chi tiền tạm ứng nhân công lần 11
</v>
      </c>
      <c r="E184" s="219">
        <f t="array" aca="1" ref="E184" ca="1">IF($Q184="","",INDEX('Nhập liệu'!$F$10:$F$10000,'Chi tiết'!$Q184))</f>
        <v>0</v>
      </c>
      <c r="F184" s="220">
        <f t="array" aca="1" ref="F184" ca="1">IF($Q184="","",INDEX('Nhập liệu'!$G$10:$G$10000,'Chi tiết'!$Q184))</f>
        <v>0</v>
      </c>
      <c r="G184" s="219">
        <f t="array" aca="1" ref="G184" ca="1">IF($Q184="","",INDEX('Nhập liệu'!$H$10:$H$10000,'Chi tiết'!$Q184))</f>
        <v>0</v>
      </c>
      <c r="H184" s="219">
        <f t="array" aca="1" ref="H184" ca="1">IF($Q184="","",INDEX('Nhập liệu'!$I$10:$I$10000,'Chi tiết'!$Q184))</f>
        <v>20720000</v>
      </c>
      <c r="I184" s="219">
        <f t="array" aca="1" ref="I184" ca="1">IF($Q184="","",INDEX('Nhập liệu'!$J$10:$J$10000,'Chi tiết'!$Q184))</f>
        <v>0</v>
      </c>
      <c r="J184" s="219">
        <f t="array" aca="1" ref="J184" ca="1">IF($Q184="","",INDEX('Nhập liệu'!$K$10:$K$10000,'Chi tiết'!$Q184))</f>
        <v>0</v>
      </c>
      <c r="K184" s="219">
        <f t="array" aca="1" ref="K184" ca="1">IF($Q184="","",INDEX('Nhập liệu'!$L$10:$L$10000,'Chi tiết'!$Q184))</f>
        <v>0</v>
      </c>
      <c r="L184" s="219">
        <f t="array" aca="1" ref="L184" ca="1">IF($Q184="","",INDEX('Nhập liệu'!$M$10:$M$10000,'Chi tiết'!$Q184))</f>
        <v>20720000</v>
      </c>
      <c r="M184" s="219">
        <f t="array" aca="1" ref="M184" ca="1">IF($Q184="","",INDEX('Nhập liệu'!$N$10:$N$10000,'Chi tiết'!$Q184))</f>
        <v>0</v>
      </c>
      <c r="N184" s="219">
        <f t="array" aca="1" ref="N184" ca="1">IF($Q184="","",INDEX('Nhập liệu'!$O$10:$O$10000,'Chi tiết'!$Q184))</f>
        <v>0</v>
      </c>
      <c r="O184" s="219">
        <f t="array" aca="1" ref="O184" ca="1">IF($Q184="","",INDEX('Nhập liệu'!$P$10:$P$10000,'Chi tiết'!$Q184))</f>
        <v>0</v>
      </c>
      <c r="P184" s="257"/>
      <c r="Q184" s="222">
        <f ca="1">IF(TYPE(MATCH($D$6,OFFSET('Nhập liệu'!$C$10,Q183,0):'Nhập liệu'!$C$10000,0)+Q183)=16,"",MATCH($D$6,OFFSET('Nhập liệu'!$C$10,Q183,0):'Nhập liệu'!$C$10000,0)+Q183)</f>
        <v>159</v>
      </c>
    </row>
    <row r="185" spans="2:17" ht="15.75" customHeight="1">
      <c r="B185" s="217">
        <f t="array" aca="1" ref="B185" ca="1">IF($Q185="","",INDEX('Nhập liệu'!$B$10:$B$10000,'Chi tiết'!$Q185))</f>
        <v>44094</v>
      </c>
      <c r="C185" s="262"/>
      <c r="D185" s="218" t="str">
        <f t="array" aca="1" ref="D185" ca="1">IF($Q185="","",INDEX('Nhập liệu'!$E$10:$E$10000,'Chi tiết'!$Q185))</f>
        <v xml:space="preserve">Chi tiền tạm ứng nhân công lần 
</v>
      </c>
      <c r="E185" s="219">
        <f t="array" aca="1" ref="E185" ca="1">IF($Q185="","",INDEX('Nhập liệu'!$F$10:$F$10000,'Chi tiết'!$Q185))</f>
        <v>0</v>
      </c>
      <c r="F185" s="220">
        <f t="array" aca="1" ref="F185" ca="1">IF($Q185="","",INDEX('Nhập liệu'!$G$10:$G$10000,'Chi tiết'!$Q185))</f>
        <v>0</v>
      </c>
      <c r="G185" s="219">
        <f t="array" aca="1" ref="G185" ca="1">IF($Q185="","",INDEX('Nhập liệu'!$H$10:$H$10000,'Chi tiết'!$Q185))</f>
        <v>0</v>
      </c>
      <c r="H185" s="219">
        <f t="array" aca="1" ref="H185" ca="1">IF($Q185="","",INDEX('Nhập liệu'!$I$10:$I$10000,'Chi tiết'!$Q185))</f>
        <v>3600000</v>
      </c>
      <c r="I185" s="219">
        <f t="array" aca="1" ref="I185" ca="1">IF($Q185="","",INDEX('Nhập liệu'!$J$10:$J$10000,'Chi tiết'!$Q185))</f>
        <v>0</v>
      </c>
      <c r="J185" s="219">
        <f t="array" aca="1" ref="J185" ca="1">IF($Q185="","",INDEX('Nhập liệu'!$K$10:$K$10000,'Chi tiết'!$Q185))</f>
        <v>0</v>
      </c>
      <c r="K185" s="219">
        <f t="array" aca="1" ref="K185" ca="1">IF($Q185="","",INDEX('Nhập liệu'!$L$10:$L$10000,'Chi tiết'!$Q185))</f>
        <v>0</v>
      </c>
      <c r="L185" s="219">
        <f t="array" aca="1" ref="L185" ca="1">IF($Q185="","",INDEX('Nhập liệu'!$M$10:$M$10000,'Chi tiết'!$Q185))</f>
        <v>3600000</v>
      </c>
      <c r="M185" s="219">
        <f t="array" aca="1" ref="M185" ca="1">IF($Q185="","",INDEX('Nhập liệu'!$N$10:$N$10000,'Chi tiết'!$Q185))</f>
        <v>0</v>
      </c>
      <c r="N185" s="219">
        <f t="array" aca="1" ref="N185" ca="1">IF($Q185="","",INDEX('Nhập liệu'!$O$10:$O$10000,'Chi tiết'!$Q185))</f>
        <v>0</v>
      </c>
      <c r="O185" s="219">
        <f t="array" aca="1" ref="O185" ca="1">IF($Q185="","",INDEX('Nhập liệu'!$P$10:$P$10000,'Chi tiết'!$Q185))</f>
        <v>0</v>
      </c>
      <c r="P185" s="257"/>
      <c r="Q185" s="222">
        <f ca="1">IF(TYPE(MATCH($D$6,OFFSET('Nhập liệu'!$C$10,Q184,0):'Nhập liệu'!$C$10000,0)+Q184)=16,"",MATCH($D$6,OFFSET('Nhập liệu'!$C$10,Q184,0):'Nhập liệu'!$C$10000,0)+Q184)</f>
        <v>160</v>
      </c>
    </row>
    <row r="186" spans="2:17" ht="15.75" customHeight="1">
      <c r="B186" s="217">
        <f t="array" aca="1" ref="B186" ca="1">IF($Q186="","",INDEX('Nhập liệu'!$B$10:$B$10000,'Chi tiết'!$Q186))</f>
        <v>44094</v>
      </c>
      <c r="C186" s="262"/>
      <c r="D186" s="218" t="str">
        <f t="array" aca="1" ref="D186" ca="1">IF($Q186="","",INDEX('Nhập liệu'!$E$10:$E$10000,'Chi tiết'!$Q186))</f>
        <v xml:space="preserve">Chi tiền tạm ứng nhân công lần 12
</v>
      </c>
      <c r="E186" s="219">
        <f t="array" aca="1" ref="E186" ca="1">IF($Q186="","",INDEX('Nhập liệu'!$F$10:$F$10000,'Chi tiết'!$Q186))</f>
        <v>0</v>
      </c>
      <c r="F186" s="220">
        <f t="array" aca="1" ref="F186" ca="1">IF($Q186="","",INDEX('Nhập liệu'!$G$10:$G$10000,'Chi tiết'!$Q186))</f>
        <v>0</v>
      </c>
      <c r="G186" s="219">
        <f t="array" aca="1" ref="G186" ca="1">IF($Q186="","",INDEX('Nhập liệu'!$H$10:$H$10000,'Chi tiết'!$Q186))</f>
        <v>0</v>
      </c>
      <c r="H186" s="219">
        <f t="array" aca="1" ref="H186" ca="1">IF($Q186="","",INDEX('Nhập liệu'!$I$10:$I$10000,'Chi tiết'!$Q186))</f>
        <v>10500000</v>
      </c>
      <c r="I186" s="219">
        <f t="array" aca="1" ref="I186" ca="1">IF($Q186="","",INDEX('Nhập liệu'!$J$10:$J$10000,'Chi tiết'!$Q186))</f>
        <v>0</v>
      </c>
      <c r="J186" s="219">
        <f t="array" aca="1" ref="J186" ca="1">IF($Q186="","",INDEX('Nhập liệu'!$K$10:$K$10000,'Chi tiết'!$Q186))</f>
        <v>0</v>
      </c>
      <c r="K186" s="219">
        <f t="array" aca="1" ref="K186" ca="1">IF($Q186="","",INDEX('Nhập liệu'!$L$10:$L$10000,'Chi tiết'!$Q186))</f>
        <v>0</v>
      </c>
      <c r="L186" s="219">
        <f t="array" aca="1" ref="L186" ca="1">IF($Q186="","",INDEX('Nhập liệu'!$M$10:$M$10000,'Chi tiết'!$Q186))</f>
        <v>10500000</v>
      </c>
      <c r="M186" s="219">
        <f t="array" aca="1" ref="M186" ca="1">IF($Q186="","",INDEX('Nhập liệu'!$N$10:$N$10000,'Chi tiết'!$Q186))</f>
        <v>0</v>
      </c>
      <c r="N186" s="219">
        <f t="array" aca="1" ref="N186" ca="1">IF($Q186="","",INDEX('Nhập liệu'!$O$10:$O$10000,'Chi tiết'!$Q186))</f>
        <v>0</v>
      </c>
      <c r="O186" s="219">
        <f t="array" aca="1" ref="O186" ca="1">IF($Q186="","",INDEX('Nhập liệu'!$P$10:$P$10000,'Chi tiết'!$Q186))</f>
        <v>0</v>
      </c>
      <c r="P186" s="257"/>
      <c r="Q186" s="222">
        <f ca="1">IF(TYPE(MATCH($D$6,OFFSET('Nhập liệu'!$C$10,Q185,0):'Nhập liệu'!$C$10000,0)+Q185)=16,"",MATCH($D$6,OFFSET('Nhập liệu'!$C$10,Q185,0):'Nhập liệu'!$C$10000,0)+Q185)</f>
        <v>161</v>
      </c>
    </row>
    <row r="187" spans="2:17" ht="15.75" customHeight="1">
      <c r="B187" s="217">
        <f t="array" aca="1" ref="B187" ca="1">IF($Q187="","",INDEX('Nhập liệu'!$B$10:$B$10000,'Chi tiết'!$Q187))</f>
        <v>44101</v>
      </c>
      <c r="C187" s="262"/>
      <c r="D187" s="218" t="str">
        <f t="array" aca="1" ref="D187" ca="1">IF($Q187="","",INDEX('Nhập liệu'!$E$10:$E$10000,'Chi tiết'!$Q187))</f>
        <v xml:space="preserve">Chi tiền tạm ứng nhân công lần 13
</v>
      </c>
      <c r="E187" s="219">
        <f t="array" aca="1" ref="E187" ca="1">IF($Q187="","",INDEX('Nhập liệu'!$F$10:$F$10000,'Chi tiết'!$Q187))</f>
        <v>0</v>
      </c>
      <c r="F187" s="220">
        <f t="array" aca="1" ref="F187" ca="1">IF($Q187="","",INDEX('Nhập liệu'!$G$10:$G$10000,'Chi tiết'!$Q187))</f>
        <v>0</v>
      </c>
      <c r="G187" s="219">
        <f t="array" aca="1" ref="G187" ca="1">IF($Q187="","",INDEX('Nhập liệu'!$H$10:$H$10000,'Chi tiết'!$Q187))</f>
        <v>0</v>
      </c>
      <c r="H187" s="219">
        <f t="array" aca="1" ref="H187" ca="1">IF($Q187="","",INDEX('Nhập liệu'!$I$10:$I$10000,'Chi tiết'!$Q187))</f>
        <v>9100000</v>
      </c>
      <c r="I187" s="219">
        <f t="array" aca="1" ref="I187" ca="1">IF($Q187="","",INDEX('Nhập liệu'!$J$10:$J$10000,'Chi tiết'!$Q187))</f>
        <v>0</v>
      </c>
      <c r="J187" s="219">
        <f t="array" aca="1" ref="J187" ca="1">IF($Q187="","",INDEX('Nhập liệu'!$K$10:$K$10000,'Chi tiết'!$Q187))</f>
        <v>0</v>
      </c>
      <c r="K187" s="219">
        <f t="array" aca="1" ref="K187" ca="1">IF($Q187="","",INDEX('Nhập liệu'!$L$10:$L$10000,'Chi tiết'!$Q187))</f>
        <v>0</v>
      </c>
      <c r="L187" s="219">
        <f t="array" aca="1" ref="L187" ca="1">IF($Q187="","",INDEX('Nhập liệu'!$M$10:$M$10000,'Chi tiết'!$Q187))</f>
        <v>9100000</v>
      </c>
      <c r="M187" s="219">
        <f t="array" aca="1" ref="M187" ca="1">IF($Q187="","",INDEX('Nhập liệu'!$N$10:$N$10000,'Chi tiết'!$Q187))</f>
        <v>0</v>
      </c>
      <c r="N187" s="219">
        <f t="array" aca="1" ref="N187" ca="1">IF($Q187="","",INDEX('Nhập liệu'!$O$10:$O$10000,'Chi tiết'!$Q187))</f>
        <v>0</v>
      </c>
      <c r="O187" s="219">
        <f t="array" aca="1" ref="O187" ca="1">IF($Q187="","",INDEX('Nhập liệu'!$P$10:$P$10000,'Chi tiết'!$Q187))</f>
        <v>0</v>
      </c>
      <c r="P187" s="257"/>
      <c r="Q187" s="222">
        <f ca="1">IF(TYPE(MATCH($D$6,OFFSET('Nhập liệu'!$C$10,Q186,0):'Nhập liệu'!$C$10000,0)+Q186)=16,"",MATCH($D$6,OFFSET('Nhập liệu'!$C$10,Q186,0):'Nhập liệu'!$C$10000,0)+Q186)</f>
        <v>162</v>
      </c>
    </row>
    <row r="188" spans="2:17" ht="15.75" customHeight="1">
      <c r="B188" s="217">
        <f t="array" aca="1" ref="B188" ca="1">IF($Q188="","",INDEX('Nhập liệu'!$B$10:$B$10000,'Chi tiết'!$Q188))</f>
        <v>44108</v>
      </c>
      <c r="C188" s="262"/>
      <c r="D188" s="218" t="str">
        <f t="array" aca="1" ref="D188" ca="1">IF($Q188="","",INDEX('Nhập liệu'!$E$10:$E$10000,'Chi tiết'!$Q188))</f>
        <v>Chi tiền tạm ứng nhân công lần 20
0</v>
      </c>
      <c r="E188" s="219">
        <f t="array" aca="1" ref="E188" ca="1">IF($Q188="","",INDEX('Nhập liệu'!$F$10:$F$10000,'Chi tiết'!$Q188))</f>
        <v>0</v>
      </c>
      <c r="F188" s="220">
        <f t="array" aca="1" ref="F188" ca="1">IF($Q188="","",INDEX('Nhập liệu'!$G$10:$G$10000,'Chi tiết'!$Q188))</f>
        <v>0</v>
      </c>
      <c r="G188" s="219">
        <f t="array" aca="1" ref="G188" ca="1">IF($Q188="","",INDEX('Nhập liệu'!$H$10:$H$10000,'Chi tiết'!$Q188))</f>
        <v>0</v>
      </c>
      <c r="H188" s="219">
        <f t="array" aca="1" ref="H188" ca="1">IF($Q188="","",INDEX('Nhập liệu'!$I$10:$I$10000,'Chi tiết'!$Q188))</f>
        <v>18480000</v>
      </c>
      <c r="I188" s="219">
        <f t="array" aca="1" ref="I188" ca="1">IF($Q188="","",INDEX('Nhập liệu'!$J$10:$J$10000,'Chi tiết'!$Q188))</f>
        <v>0</v>
      </c>
      <c r="J188" s="219">
        <f t="array" aca="1" ref="J188" ca="1">IF($Q188="","",INDEX('Nhập liệu'!$K$10:$K$10000,'Chi tiết'!$Q188))</f>
        <v>0</v>
      </c>
      <c r="K188" s="219">
        <f t="array" aca="1" ref="K188" ca="1">IF($Q188="","",INDEX('Nhập liệu'!$L$10:$L$10000,'Chi tiết'!$Q188))</f>
        <v>0</v>
      </c>
      <c r="L188" s="219">
        <f t="array" aca="1" ref="L188" ca="1">IF($Q188="","",INDEX('Nhập liệu'!$M$10:$M$10000,'Chi tiết'!$Q188))</f>
        <v>18480000</v>
      </c>
      <c r="M188" s="219">
        <f t="array" aca="1" ref="M188" ca="1">IF($Q188="","",INDEX('Nhập liệu'!$N$10:$N$10000,'Chi tiết'!$Q188))</f>
        <v>0</v>
      </c>
      <c r="N188" s="219">
        <f t="array" aca="1" ref="N188" ca="1">IF($Q188="","",INDEX('Nhập liệu'!$O$10:$O$10000,'Chi tiết'!$Q188))</f>
        <v>0</v>
      </c>
      <c r="O188" s="219">
        <f t="array" aca="1" ref="O188" ca="1">IF($Q188="","",INDEX('Nhập liệu'!$P$10:$P$10000,'Chi tiết'!$Q188))</f>
        <v>0</v>
      </c>
      <c r="P188" s="257"/>
      <c r="Q188" s="222">
        <f ca="1">IF(TYPE(MATCH($D$6,OFFSET('Nhập liệu'!$C$10,Q187,0):'Nhập liệu'!$C$10000,0)+Q187)=16,"",MATCH($D$6,OFFSET('Nhập liệu'!$C$10,Q187,0):'Nhập liệu'!$C$10000,0)+Q187)</f>
        <v>163</v>
      </c>
    </row>
    <row r="189" spans="2:17" ht="15.75" customHeight="1">
      <c r="B189" s="217">
        <f t="array" aca="1" ref="B189" ca="1">IF($Q189="","",INDEX('Nhập liệu'!$B$10:$B$10000,'Chi tiết'!$Q189))</f>
        <v>44115</v>
      </c>
      <c r="C189" s="262"/>
      <c r="D189" s="218" t="str">
        <f t="array" aca="1" ref="D189" ca="1">IF($Q189="","",INDEX('Nhập liệu'!$E$10:$E$10000,'Chi tiết'!$Q189))</f>
        <v xml:space="preserve">Chi tiền tạm ứng nhân công lần 15
</v>
      </c>
      <c r="E189" s="219">
        <f t="array" aca="1" ref="E189" ca="1">IF($Q189="","",INDEX('Nhập liệu'!$F$10:$F$10000,'Chi tiết'!$Q189))</f>
        <v>0</v>
      </c>
      <c r="F189" s="220">
        <f t="array" aca="1" ref="F189" ca="1">IF($Q189="","",INDEX('Nhập liệu'!$G$10:$G$10000,'Chi tiết'!$Q189))</f>
        <v>0</v>
      </c>
      <c r="G189" s="219">
        <f t="array" aca="1" ref="G189" ca="1">IF($Q189="","",INDEX('Nhập liệu'!$H$10:$H$10000,'Chi tiết'!$Q189))</f>
        <v>0</v>
      </c>
      <c r="H189" s="219">
        <f t="array" aca="1" ref="H189" ca="1">IF($Q189="","",INDEX('Nhập liệu'!$I$10:$I$10000,'Chi tiết'!$Q189))</f>
        <v>20160000</v>
      </c>
      <c r="I189" s="219">
        <f t="array" aca="1" ref="I189" ca="1">IF($Q189="","",INDEX('Nhập liệu'!$J$10:$J$10000,'Chi tiết'!$Q189))</f>
        <v>0</v>
      </c>
      <c r="J189" s="219">
        <f t="array" aca="1" ref="J189" ca="1">IF($Q189="","",INDEX('Nhập liệu'!$K$10:$K$10000,'Chi tiết'!$Q189))</f>
        <v>0</v>
      </c>
      <c r="K189" s="219">
        <f t="array" aca="1" ref="K189" ca="1">IF($Q189="","",INDEX('Nhập liệu'!$L$10:$L$10000,'Chi tiết'!$Q189))</f>
        <v>0</v>
      </c>
      <c r="L189" s="219">
        <f t="array" aca="1" ref="L189" ca="1">IF($Q189="","",INDEX('Nhập liệu'!$M$10:$M$10000,'Chi tiết'!$Q189))</f>
        <v>20160000</v>
      </c>
      <c r="M189" s="219">
        <f t="array" aca="1" ref="M189" ca="1">IF($Q189="","",INDEX('Nhập liệu'!$N$10:$N$10000,'Chi tiết'!$Q189))</f>
        <v>0</v>
      </c>
      <c r="N189" s="219">
        <f t="array" aca="1" ref="N189" ca="1">IF($Q189="","",INDEX('Nhập liệu'!$O$10:$O$10000,'Chi tiết'!$Q189))</f>
        <v>0</v>
      </c>
      <c r="O189" s="219">
        <f t="array" aca="1" ref="O189" ca="1">IF($Q189="","",INDEX('Nhập liệu'!$P$10:$P$10000,'Chi tiết'!$Q189))</f>
        <v>0</v>
      </c>
      <c r="P189" s="257"/>
      <c r="Q189" s="222">
        <f ca="1">IF(TYPE(MATCH($D$6,OFFSET('Nhập liệu'!$C$10,Q188,0):'Nhập liệu'!$C$10000,0)+Q188)=16,"",MATCH($D$6,OFFSET('Nhập liệu'!$C$10,Q188,0):'Nhập liệu'!$C$10000,0)+Q188)</f>
        <v>164</v>
      </c>
    </row>
    <row r="190" spans="2:17" ht="15.75" customHeight="1">
      <c r="B190" s="217">
        <f t="array" aca="1" ref="B190" ca="1">IF($Q190="","",INDEX('Nhập liệu'!$B$10:$B$10000,'Chi tiết'!$Q190))</f>
        <v>44122</v>
      </c>
      <c r="C190" s="262"/>
      <c r="D190" s="218" t="str">
        <f t="array" aca="1" ref="D190" ca="1">IF($Q190="","",INDEX('Nhập liệu'!$E$10:$E$10000,'Chi tiết'!$Q190))</f>
        <v xml:space="preserve">Chi tiền tạm ứng nhân công lần 16
</v>
      </c>
      <c r="E190" s="219">
        <f t="array" aca="1" ref="E190" ca="1">IF($Q190="","",INDEX('Nhập liệu'!$F$10:$F$10000,'Chi tiết'!$Q190))</f>
        <v>0</v>
      </c>
      <c r="F190" s="220">
        <f t="array" aca="1" ref="F190" ca="1">IF($Q190="","",INDEX('Nhập liệu'!$G$10:$G$10000,'Chi tiết'!$Q190))</f>
        <v>0</v>
      </c>
      <c r="G190" s="219">
        <f t="array" aca="1" ref="G190" ca="1">IF($Q190="","",INDEX('Nhập liệu'!$H$10:$H$10000,'Chi tiết'!$Q190))</f>
        <v>0</v>
      </c>
      <c r="H190" s="219">
        <f t="array" aca="1" ref="H190" ca="1">IF($Q190="","",INDEX('Nhập liệu'!$I$10:$I$10000,'Chi tiết'!$Q190))</f>
        <v>24780000</v>
      </c>
      <c r="I190" s="219">
        <f t="array" aca="1" ref="I190" ca="1">IF($Q190="","",INDEX('Nhập liệu'!$J$10:$J$10000,'Chi tiết'!$Q190))</f>
        <v>0</v>
      </c>
      <c r="J190" s="219">
        <f t="array" aca="1" ref="J190" ca="1">IF($Q190="","",INDEX('Nhập liệu'!$K$10:$K$10000,'Chi tiết'!$Q190))</f>
        <v>0</v>
      </c>
      <c r="K190" s="219">
        <f t="array" aca="1" ref="K190" ca="1">IF($Q190="","",INDEX('Nhập liệu'!$L$10:$L$10000,'Chi tiết'!$Q190))</f>
        <v>0</v>
      </c>
      <c r="L190" s="219">
        <f t="array" aca="1" ref="L190" ca="1">IF($Q190="","",INDEX('Nhập liệu'!$M$10:$M$10000,'Chi tiết'!$Q190))</f>
        <v>24780000</v>
      </c>
      <c r="M190" s="219">
        <f t="array" aca="1" ref="M190" ca="1">IF($Q190="","",INDEX('Nhập liệu'!$N$10:$N$10000,'Chi tiết'!$Q190))</f>
        <v>0</v>
      </c>
      <c r="N190" s="219">
        <f t="array" aca="1" ref="N190" ca="1">IF($Q190="","",INDEX('Nhập liệu'!$O$10:$O$10000,'Chi tiết'!$Q190))</f>
        <v>0</v>
      </c>
      <c r="O190" s="219">
        <f t="array" aca="1" ref="O190" ca="1">IF($Q190="","",INDEX('Nhập liệu'!$P$10:$P$10000,'Chi tiết'!$Q190))</f>
        <v>0</v>
      </c>
      <c r="P190" s="257"/>
      <c r="Q190" s="222">
        <f ca="1">IF(TYPE(MATCH($D$6,OFFSET('Nhập liệu'!$C$10,Q189,0):'Nhập liệu'!$C$10000,0)+Q189)=16,"",MATCH($D$6,OFFSET('Nhập liệu'!$C$10,Q189,0):'Nhập liệu'!$C$10000,0)+Q189)</f>
        <v>165</v>
      </c>
    </row>
    <row r="191" spans="2:17" ht="15.75" customHeight="1">
      <c r="B191" s="217" t="str">
        <f t="array" aca="1" ref="B191" ca="1">IF($Q191="","",INDEX('Nhập liệu'!$B$10:$B$10000,'Chi tiết'!$Q191))</f>
        <v/>
      </c>
      <c r="C191" s="262"/>
      <c r="D191" s="218" t="str">
        <f t="array" aca="1" ref="D191" ca="1">IF($Q191="","",INDEX('Nhập liệu'!$E$10:$E$10000,'Chi tiết'!$Q191))</f>
        <v/>
      </c>
      <c r="E191" s="219" t="str">
        <f t="array" aca="1" ref="E191" ca="1">IF($Q191="","",INDEX('Nhập liệu'!$F$10:$F$10000,'Chi tiết'!$Q191))</f>
        <v/>
      </c>
      <c r="F191" s="220" t="str">
        <f t="array" aca="1" ref="F191" ca="1">IF($Q191="","",INDEX('Nhập liệu'!$G$10:$G$10000,'Chi tiết'!$Q191))</f>
        <v/>
      </c>
      <c r="G191" s="219" t="str">
        <f t="array" aca="1" ref="G191" ca="1">IF($Q191="","",INDEX('Nhập liệu'!$H$10:$H$10000,'Chi tiết'!$Q191))</f>
        <v/>
      </c>
      <c r="H191" s="219" t="str">
        <f t="array" aca="1" ref="H191" ca="1">IF($Q191="","",INDEX('Nhập liệu'!$I$10:$I$10000,'Chi tiết'!$Q191))</f>
        <v/>
      </c>
      <c r="I191" s="219" t="str">
        <f t="array" aca="1" ref="I191" ca="1">IF($Q191="","",INDEX('Nhập liệu'!$J$10:$J$10000,'Chi tiết'!$Q191))</f>
        <v/>
      </c>
      <c r="J191" s="219" t="str">
        <f t="array" aca="1" ref="J191" ca="1">IF($Q191="","",INDEX('Nhập liệu'!$K$10:$K$10000,'Chi tiết'!$Q191))</f>
        <v/>
      </c>
      <c r="K191" s="219" t="str">
        <f t="array" aca="1" ref="K191" ca="1">IF($Q191="","",INDEX('Nhập liệu'!$L$10:$L$10000,'Chi tiết'!$Q191))</f>
        <v/>
      </c>
      <c r="L191" s="219" t="str">
        <f t="array" aca="1" ref="L191" ca="1">IF($Q191="","",INDEX('Nhập liệu'!$M$10:$M$10000,'Chi tiết'!$Q191))</f>
        <v/>
      </c>
      <c r="M191" s="219" t="str">
        <f t="array" aca="1" ref="M191" ca="1">IF($Q191="","",INDEX('Nhập liệu'!$N$10:$N$10000,'Chi tiết'!$Q191))</f>
        <v/>
      </c>
      <c r="N191" s="219" t="str">
        <f t="array" aca="1" ref="N191" ca="1">IF($Q191="","",INDEX('Nhập liệu'!$O$10:$O$10000,'Chi tiết'!$Q191))</f>
        <v/>
      </c>
      <c r="O191" s="219" t="str">
        <f t="array" aca="1" ref="O191" ca="1">IF($Q191="","",INDEX('Nhập liệu'!$P$10:$P$10000,'Chi tiết'!$Q191))</f>
        <v/>
      </c>
      <c r="P191" s="257"/>
      <c r="Q191" s="222" t="str">
        <f ca="1">IF(TYPE(MATCH($D$6,OFFSET('Nhập liệu'!$C$10,Q190,0):'Nhập liệu'!$C$10000,0)+Q190)=16,"",MATCH($D$6,OFFSET('Nhập liệu'!$C$10,Q190,0):'Nhập liệu'!$C$10000,0)+Q190)</f>
        <v/>
      </c>
    </row>
    <row r="192" spans="2:17" ht="15.75" customHeight="1">
      <c r="B192" s="217" t="str">
        <f t="array" aca="1" ref="B192" ca="1">IF($Q192="","",INDEX('Nhập liệu'!$B$10:$B$10000,'Chi tiết'!$Q192))</f>
        <v/>
      </c>
      <c r="C192" s="262"/>
      <c r="D192" s="218" t="str">
        <f t="array" aca="1" ref="D192" ca="1">IF($Q192="","",INDEX('Nhập liệu'!$E$10:$E$10000,'Chi tiết'!$Q192))</f>
        <v/>
      </c>
      <c r="E192" s="219" t="str">
        <f t="array" aca="1" ref="E192" ca="1">IF($Q192="","",INDEX('Nhập liệu'!$F$10:$F$10000,'Chi tiết'!$Q192))</f>
        <v/>
      </c>
      <c r="F192" s="220" t="str">
        <f t="array" aca="1" ref="F192" ca="1">IF($Q192="","",INDEX('Nhập liệu'!$G$10:$G$10000,'Chi tiết'!$Q192))</f>
        <v/>
      </c>
      <c r="G192" s="219" t="str">
        <f t="array" aca="1" ref="G192" ca="1">IF($Q192="","",INDEX('Nhập liệu'!$H$10:$H$10000,'Chi tiết'!$Q192))</f>
        <v/>
      </c>
      <c r="H192" s="219" t="str">
        <f t="array" aca="1" ref="H192" ca="1">IF($Q192="","",INDEX('Nhập liệu'!$I$10:$I$10000,'Chi tiết'!$Q192))</f>
        <v/>
      </c>
      <c r="I192" s="219" t="str">
        <f t="array" aca="1" ref="I192" ca="1">IF($Q192="","",INDEX('Nhập liệu'!$J$10:$J$10000,'Chi tiết'!$Q192))</f>
        <v/>
      </c>
      <c r="J192" s="219" t="str">
        <f t="array" aca="1" ref="J192" ca="1">IF($Q192="","",INDEX('Nhập liệu'!$K$10:$K$10000,'Chi tiết'!$Q192))</f>
        <v/>
      </c>
      <c r="K192" s="219" t="str">
        <f t="array" aca="1" ref="K192" ca="1">IF($Q192="","",INDEX('Nhập liệu'!$L$10:$L$10000,'Chi tiết'!$Q192))</f>
        <v/>
      </c>
      <c r="L192" s="219" t="str">
        <f t="array" aca="1" ref="L192" ca="1">IF($Q192="","",INDEX('Nhập liệu'!$M$10:$M$10000,'Chi tiết'!$Q192))</f>
        <v/>
      </c>
      <c r="M192" s="219" t="str">
        <f t="array" aca="1" ref="M192" ca="1">IF($Q192="","",INDEX('Nhập liệu'!$N$10:$N$10000,'Chi tiết'!$Q192))</f>
        <v/>
      </c>
      <c r="N192" s="219" t="str">
        <f t="array" aca="1" ref="N192" ca="1">IF($Q192="","",INDEX('Nhập liệu'!$O$10:$O$10000,'Chi tiết'!$Q192))</f>
        <v/>
      </c>
      <c r="O192" s="219" t="str">
        <f t="array" aca="1" ref="O192" ca="1">IF($Q192="","",INDEX('Nhập liệu'!$P$10:$P$10000,'Chi tiết'!$Q192))</f>
        <v/>
      </c>
      <c r="P192" s="257"/>
      <c r="Q192" s="222" t="str">
        <f ca="1">IF(TYPE(MATCH($D$6,OFFSET('Nhập liệu'!$C$10,Q191,0):'Nhập liệu'!$C$10000,0)+Q191)=16,"",MATCH($D$6,OFFSET('Nhập liệu'!$C$10,Q191,0):'Nhập liệu'!$C$10000,0)+Q191)</f>
        <v/>
      </c>
    </row>
    <row r="193" spans="2:17" ht="15.75" customHeight="1">
      <c r="B193" s="217" t="str">
        <f t="array" aca="1" ref="B193" ca="1">IF($Q193="","",INDEX('Nhập liệu'!$B$10:$B$10000,'Chi tiết'!$Q193))</f>
        <v/>
      </c>
      <c r="C193" s="262"/>
      <c r="D193" s="218" t="str">
        <f t="array" aca="1" ref="D193" ca="1">IF($Q193="","",INDEX('Nhập liệu'!$E$10:$E$10000,'Chi tiết'!$Q193))</f>
        <v/>
      </c>
      <c r="E193" s="219" t="str">
        <f t="array" aca="1" ref="E193" ca="1">IF($Q193="","",INDEX('Nhập liệu'!$F$10:$F$10000,'Chi tiết'!$Q193))</f>
        <v/>
      </c>
      <c r="F193" s="220" t="str">
        <f t="array" aca="1" ref="F193" ca="1">IF($Q193="","",INDEX('Nhập liệu'!$G$10:$G$10000,'Chi tiết'!$Q193))</f>
        <v/>
      </c>
      <c r="G193" s="219" t="str">
        <f t="array" aca="1" ref="G193" ca="1">IF($Q193="","",INDEX('Nhập liệu'!$H$10:$H$10000,'Chi tiết'!$Q193))</f>
        <v/>
      </c>
      <c r="H193" s="219" t="str">
        <f t="array" aca="1" ref="H193" ca="1">IF($Q193="","",INDEX('Nhập liệu'!$I$10:$I$10000,'Chi tiết'!$Q193))</f>
        <v/>
      </c>
      <c r="I193" s="219" t="str">
        <f t="array" aca="1" ref="I193" ca="1">IF($Q193="","",INDEX('Nhập liệu'!$J$10:$J$10000,'Chi tiết'!$Q193))</f>
        <v/>
      </c>
      <c r="J193" s="219" t="str">
        <f t="array" aca="1" ref="J193" ca="1">IF($Q193="","",INDEX('Nhập liệu'!$K$10:$K$10000,'Chi tiết'!$Q193))</f>
        <v/>
      </c>
      <c r="K193" s="219" t="str">
        <f t="array" aca="1" ref="K193" ca="1">IF($Q193="","",INDEX('Nhập liệu'!$L$10:$L$10000,'Chi tiết'!$Q193))</f>
        <v/>
      </c>
      <c r="L193" s="219" t="str">
        <f t="array" aca="1" ref="L193" ca="1">IF($Q193="","",INDEX('Nhập liệu'!$M$10:$M$10000,'Chi tiết'!$Q193))</f>
        <v/>
      </c>
      <c r="M193" s="219" t="str">
        <f t="array" aca="1" ref="M193" ca="1">IF($Q193="","",INDEX('Nhập liệu'!$N$10:$N$10000,'Chi tiết'!$Q193))</f>
        <v/>
      </c>
      <c r="N193" s="219" t="str">
        <f t="array" aca="1" ref="N193" ca="1">IF($Q193="","",INDEX('Nhập liệu'!$O$10:$O$10000,'Chi tiết'!$Q193))</f>
        <v/>
      </c>
      <c r="O193" s="219" t="str">
        <f t="array" aca="1" ref="O193" ca="1">IF($Q193="","",INDEX('Nhập liệu'!$P$10:$P$10000,'Chi tiết'!$Q193))</f>
        <v/>
      </c>
      <c r="P193" s="257"/>
      <c r="Q193" s="222" t="str">
        <f ca="1">IF(TYPE(MATCH($D$6,OFFSET('Nhập liệu'!$C$10,Q192,0):'Nhập liệu'!$C$10000,0)+Q192)=16,"",MATCH($D$6,OFFSET('Nhập liệu'!$C$10,Q192,0):'Nhập liệu'!$C$10000,0)+Q192)</f>
        <v/>
      </c>
    </row>
    <row r="194" spans="2:17" ht="15.75" customHeight="1">
      <c r="B194" s="217" t="str">
        <f t="array" aca="1" ref="B194" ca="1">IF($Q194="","",INDEX('Nhập liệu'!$B$10:$B$10000,'Chi tiết'!$Q194))</f>
        <v/>
      </c>
      <c r="C194" s="262"/>
      <c r="D194" s="218" t="str">
        <f t="array" aca="1" ref="D194" ca="1">IF($Q194="","",INDEX('Nhập liệu'!$E$10:$E$10000,'Chi tiết'!$Q194))</f>
        <v/>
      </c>
      <c r="E194" s="219" t="str">
        <f t="array" aca="1" ref="E194" ca="1">IF($Q194="","",INDEX('Nhập liệu'!$F$10:$F$10000,'Chi tiết'!$Q194))</f>
        <v/>
      </c>
      <c r="F194" s="220" t="str">
        <f t="array" aca="1" ref="F194" ca="1">IF($Q194="","",INDEX('Nhập liệu'!$G$10:$G$10000,'Chi tiết'!$Q194))</f>
        <v/>
      </c>
      <c r="G194" s="219" t="str">
        <f t="array" aca="1" ref="G194" ca="1">IF($Q194="","",INDEX('Nhập liệu'!$H$10:$H$10000,'Chi tiết'!$Q194))</f>
        <v/>
      </c>
      <c r="H194" s="219" t="str">
        <f t="array" aca="1" ref="H194" ca="1">IF($Q194="","",INDEX('Nhập liệu'!$I$10:$I$10000,'Chi tiết'!$Q194))</f>
        <v/>
      </c>
      <c r="I194" s="219" t="str">
        <f t="array" aca="1" ref="I194" ca="1">IF($Q194="","",INDEX('Nhập liệu'!$J$10:$J$10000,'Chi tiết'!$Q194))</f>
        <v/>
      </c>
      <c r="J194" s="219" t="str">
        <f t="array" aca="1" ref="J194" ca="1">IF($Q194="","",INDEX('Nhập liệu'!$K$10:$K$10000,'Chi tiết'!$Q194))</f>
        <v/>
      </c>
      <c r="K194" s="219" t="str">
        <f t="array" aca="1" ref="K194" ca="1">IF($Q194="","",INDEX('Nhập liệu'!$L$10:$L$10000,'Chi tiết'!$Q194))</f>
        <v/>
      </c>
      <c r="L194" s="219" t="str">
        <f t="array" aca="1" ref="L194" ca="1">IF($Q194="","",INDEX('Nhập liệu'!$M$10:$M$10000,'Chi tiết'!$Q194))</f>
        <v/>
      </c>
      <c r="M194" s="219" t="str">
        <f t="array" aca="1" ref="M194" ca="1">IF($Q194="","",INDEX('Nhập liệu'!$N$10:$N$10000,'Chi tiết'!$Q194))</f>
        <v/>
      </c>
      <c r="N194" s="219" t="str">
        <f t="array" aca="1" ref="N194" ca="1">IF($Q194="","",INDEX('Nhập liệu'!$O$10:$O$10000,'Chi tiết'!$Q194))</f>
        <v/>
      </c>
      <c r="O194" s="219" t="str">
        <f t="array" aca="1" ref="O194" ca="1">IF($Q194="","",INDEX('Nhập liệu'!$P$10:$P$10000,'Chi tiết'!$Q194))</f>
        <v/>
      </c>
      <c r="P194" s="257"/>
      <c r="Q194" s="222" t="str">
        <f ca="1">IF(TYPE(MATCH($D$6,OFFSET('Nhập liệu'!$C$10,Q193,0):'Nhập liệu'!$C$10000,0)+Q193)=16,"",MATCH($D$6,OFFSET('Nhập liệu'!$C$10,Q193,0):'Nhập liệu'!$C$10000,0)+Q193)</f>
        <v/>
      </c>
    </row>
    <row r="195" spans="2:17" ht="15.75" customHeight="1">
      <c r="B195" s="217" t="str">
        <f t="array" aca="1" ref="B195" ca="1">IF($Q195="","",INDEX('Nhập liệu'!$B$10:$B$10000,'Chi tiết'!$Q195))</f>
        <v/>
      </c>
      <c r="C195" s="262"/>
      <c r="D195" s="218" t="str">
        <f t="array" aca="1" ref="D195" ca="1">IF($Q195="","",INDEX('Nhập liệu'!$E$10:$E$10000,'Chi tiết'!$Q195))</f>
        <v/>
      </c>
      <c r="E195" s="219" t="str">
        <f t="array" aca="1" ref="E195" ca="1">IF($Q195="","",INDEX('Nhập liệu'!$F$10:$F$10000,'Chi tiết'!$Q195))</f>
        <v/>
      </c>
      <c r="F195" s="220" t="str">
        <f t="array" aca="1" ref="F195" ca="1">IF($Q195="","",INDEX('Nhập liệu'!$G$10:$G$10000,'Chi tiết'!$Q195))</f>
        <v/>
      </c>
      <c r="G195" s="219" t="str">
        <f t="array" aca="1" ref="G195" ca="1">IF($Q195="","",INDEX('Nhập liệu'!$H$10:$H$10000,'Chi tiết'!$Q195))</f>
        <v/>
      </c>
      <c r="H195" s="219" t="str">
        <f t="array" aca="1" ref="H195" ca="1">IF($Q195="","",INDEX('Nhập liệu'!$I$10:$I$10000,'Chi tiết'!$Q195))</f>
        <v/>
      </c>
      <c r="I195" s="219" t="str">
        <f t="array" aca="1" ref="I195" ca="1">IF($Q195="","",INDEX('Nhập liệu'!$J$10:$J$10000,'Chi tiết'!$Q195))</f>
        <v/>
      </c>
      <c r="J195" s="219" t="str">
        <f t="array" aca="1" ref="J195" ca="1">IF($Q195="","",INDEX('Nhập liệu'!$K$10:$K$10000,'Chi tiết'!$Q195))</f>
        <v/>
      </c>
      <c r="K195" s="219" t="str">
        <f t="array" aca="1" ref="K195" ca="1">IF($Q195="","",INDEX('Nhập liệu'!$L$10:$L$10000,'Chi tiết'!$Q195))</f>
        <v/>
      </c>
      <c r="L195" s="219" t="str">
        <f t="array" aca="1" ref="L195" ca="1">IF($Q195="","",INDEX('Nhập liệu'!$M$10:$M$10000,'Chi tiết'!$Q195))</f>
        <v/>
      </c>
      <c r="M195" s="219" t="str">
        <f t="array" aca="1" ref="M195" ca="1">IF($Q195="","",INDEX('Nhập liệu'!$N$10:$N$10000,'Chi tiết'!$Q195))</f>
        <v/>
      </c>
      <c r="N195" s="219" t="str">
        <f t="array" aca="1" ref="N195" ca="1">IF($Q195="","",INDEX('Nhập liệu'!$O$10:$O$10000,'Chi tiết'!$Q195))</f>
        <v/>
      </c>
      <c r="O195" s="219" t="str">
        <f t="array" aca="1" ref="O195" ca="1">IF($Q195="","",INDEX('Nhập liệu'!$P$10:$P$10000,'Chi tiết'!$Q195))</f>
        <v/>
      </c>
      <c r="P195" s="257"/>
      <c r="Q195" s="222" t="str">
        <f ca="1">IF(TYPE(MATCH($D$6,OFFSET('Nhập liệu'!$C$10,Q194,0):'Nhập liệu'!$C$10000,0)+Q194)=16,"",MATCH($D$6,OFFSET('Nhập liệu'!$C$10,Q194,0):'Nhập liệu'!$C$10000,0)+Q194)</f>
        <v/>
      </c>
    </row>
    <row r="196" spans="2:17" ht="15.75" customHeight="1">
      <c r="B196" s="217" t="str">
        <f t="array" aca="1" ref="B196" ca="1">IF($Q196="","",INDEX('Nhập liệu'!$B$10:$B$10000,'Chi tiết'!$Q196))</f>
        <v/>
      </c>
      <c r="C196" s="262"/>
      <c r="D196" s="218" t="str">
        <f t="array" aca="1" ref="D196" ca="1">IF($Q196="","",INDEX('Nhập liệu'!$E$10:$E$10000,'Chi tiết'!$Q196))</f>
        <v/>
      </c>
      <c r="E196" s="219" t="str">
        <f t="array" aca="1" ref="E196" ca="1">IF($Q196="","",INDEX('Nhập liệu'!$F$10:$F$10000,'Chi tiết'!$Q196))</f>
        <v/>
      </c>
      <c r="F196" s="220" t="str">
        <f t="array" aca="1" ref="F196" ca="1">IF($Q196="","",INDEX('Nhập liệu'!$G$10:$G$10000,'Chi tiết'!$Q196))</f>
        <v/>
      </c>
      <c r="G196" s="219" t="str">
        <f t="array" aca="1" ref="G196" ca="1">IF($Q196="","",INDEX('Nhập liệu'!$H$10:$H$10000,'Chi tiết'!$Q196))</f>
        <v/>
      </c>
      <c r="H196" s="219" t="str">
        <f t="array" aca="1" ref="H196" ca="1">IF($Q196="","",INDEX('Nhập liệu'!$I$10:$I$10000,'Chi tiết'!$Q196))</f>
        <v/>
      </c>
      <c r="I196" s="219" t="str">
        <f t="array" aca="1" ref="I196" ca="1">IF($Q196="","",INDEX('Nhập liệu'!$J$10:$J$10000,'Chi tiết'!$Q196))</f>
        <v/>
      </c>
      <c r="J196" s="219" t="str">
        <f t="array" aca="1" ref="J196" ca="1">IF($Q196="","",INDEX('Nhập liệu'!$K$10:$K$10000,'Chi tiết'!$Q196))</f>
        <v/>
      </c>
      <c r="K196" s="219" t="str">
        <f t="array" aca="1" ref="K196" ca="1">IF($Q196="","",INDEX('Nhập liệu'!$L$10:$L$10000,'Chi tiết'!$Q196))</f>
        <v/>
      </c>
      <c r="L196" s="219" t="str">
        <f t="array" aca="1" ref="L196" ca="1">IF($Q196="","",INDEX('Nhập liệu'!$M$10:$M$10000,'Chi tiết'!$Q196))</f>
        <v/>
      </c>
      <c r="M196" s="219" t="str">
        <f t="array" aca="1" ref="M196" ca="1">IF($Q196="","",INDEX('Nhập liệu'!$N$10:$N$10000,'Chi tiết'!$Q196))</f>
        <v/>
      </c>
      <c r="N196" s="219" t="str">
        <f t="array" aca="1" ref="N196" ca="1">IF($Q196="","",INDEX('Nhập liệu'!$O$10:$O$10000,'Chi tiết'!$Q196))</f>
        <v/>
      </c>
      <c r="O196" s="219" t="str">
        <f t="array" aca="1" ref="O196" ca="1">IF($Q196="","",INDEX('Nhập liệu'!$P$10:$P$10000,'Chi tiết'!$Q196))</f>
        <v/>
      </c>
      <c r="P196" s="257"/>
      <c r="Q196" s="222" t="str">
        <f ca="1">IF(TYPE(MATCH($D$6,OFFSET('Nhập liệu'!$C$10,Q195,0):'Nhập liệu'!$C$10000,0)+Q195)=16,"",MATCH($D$6,OFFSET('Nhập liệu'!$C$10,Q195,0):'Nhập liệu'!$C$10000,0)+Q195)</f>
        <v/>
      </c>
    </row>
    <row r="197" spans="2:17" ht="15.75" customHeight="1">
      <c r="B197" s="217" t="str">
        <f t="array" aca="1" ref="B197" ca="1">IF($Q197="","",INDEX('Nhập liệu'!$B$10:$B$10000,'Chi tiết'!$Q197))</f>
        <v/>
      </c>
      <c r="C197" s="262"/>
      <c r="D197" s="218" t="str">
        <f t="array" aca="1" ref="D197" ca="1">IF($Q197="","",INDEX('Nhập liệu'!$E$10:$E$10000,'Chi tiết'!$Q197))</f>
        <v/>
      </c>
      <c r="E197" s="219" t="str">
        <f t="array" aca="1" ref="E197" ca="1">IF($Q197="","",INDEX('Nhập liệu'!$F$10:$F$10000,'Chi tiết'!$Q197))</f>
        <v/>
      </c>
      <c r="F197" s="220" t="str">
        <f t="array" aca="1" ref="F197" ca="1">IF($Q197="","",INDEX('Nhập liệu'!$G$10:$G$10000,'Chi tiết'!$Q197))</f>
        <v/>
      </c>
      <c r="G197" s="219" t="str">
        <f t="array" aca="1" ref="G197" ca="1">IF($Q197="","",INDEX('Nhập liệu'!$H$10:$H$10000,'Chi tiết'!$Q197))</f>
        <v/>
      </c>
      <c r="H197" s="219" t="str">
        <f t="array" aca="1" ref="H197" ca="1">IF($Q197="","",INDEX('Nhập liệu'!$I$10:$I$10000,'Chi tiết'!$Q197))</f>
        <v/>
      </c>
      <c r="I197" s="219" t="str">
        <f t="array" aca="1" ref="I197" ca="1">IF($Q197="","",INDEX('Nhập liệu'!$J$10:$J$10000,'Chi tiết'!$Q197))</f>
        <v/>
      </c>
      <c r="J197" s="219" t="str">
        <f t="array" aca="1" ref="J197" ca="1">IF($Q197="","",INDEX('Nhập liệu'!$K$10:$K$10000,'Chi tiết'!$Q197))</f>
        <v/>
      </c>
      <c r="K197" s="219" t="str">
        <f t="array" aca="1" ref="K197" ca="1">IF($Q197="","",INDEX('Nhập liệu'!$L$10:$L$10000,'Chi tiết'!$Q197))</f>
        <v/>
      </c>
      <c r="L197" s="219" t="str">
        <f t="array" aca="1" ref="L197" ca="1">IF($Q197="","",INDEX('Nhập liệu'!$M$10:$M$10000,'Chi tiết'!$Q197))</f>
        <v/>
      </c>
      <c r="M197" s="219" t="str">
        <f t="array" aca="1" ref="M197" ca="1">IF($Q197="","",INDEX('Nhập liệu'!$N$10:$N$10000,'Chi tiết'!$Q197))</f>
        <v/>
      </c>
      <c r="N197" s="219" t="str">
        <f t="array" aca="1" ref="N197" ca="1">IF($Q197="","",INDEX('Nhập liệu'!$O$10:$O$10000,'Chi tiết'!$Q197))</f>
        <v/>
      </c>
      <c r="O197" s="219" t="str">
        <f t="array" aca="1" ref="O197" ca="1">IF($Q197="","",INDEX('Nhập liệu'!$P$10:$P$10000,'Chi tiết'!$Q197))</f>
        <v/>
      </c>
      <c r="P197" s="257"/>
      <c r="Q197" s="222" t="str">
        <f ca="1">IF(TYPE(MATCH($D$6,OFFSET('Nhập liệu'!$C$10,Q196,0):'Nhập liệu'!$C$10000,0)+Q196)=16,"",MATCH($D$6,OFFSET('Nhập liệu'!$C$10,Q196,0):'Nhập liệu'!$C$10000,0)+Q196)</f>
        <v/>
      </c>
    </row>
    <row r="198" spans="2:17" ht="15.75" customHeight="1">
      <c r="B198" s="217" t="str">
        <f t="array" aca="1" ref="B198" ca="1">IF($Q198="","",INDEX('Nhập liệu'!$B$10:$B$10000,'Chi tiết'!$Q198))</f>
        <v/>
      </c>
      <c r="C198" s="262"/>
      <c r="D198" s="218" t="str">
        <f t="array" aca="1" ref="D198" ca="1">IF($Q198="","",INDEX('Nhập liệu'!$E$10:$E$10000,'Chi tiết'!$Q198))</f>
        <v/>
      </c>
      <c r="E198" s="219" t="str">
        <f t="array" aca="1" ref="E198" ca="1">IF($Q198="","",INDEX('Nhập liệu'!$F$10:$F$10000,'Chi tiết'!$Q198))</f>
        <v/>
      </c>
      <c r="F198" s="220" t="str">
        <f t="array" aca="1" ref="F198" ca="1">IF($Q198="","",INDEX('Nhập liệu'!$G$10:$G$10000,'Chi tiết'!$Q198))</f>
        <v/>
      </c>
      <c r="G198" s="219" t="str">
        <f t="array" aca="1" ref="G198" ca="1">IF($Q198="","",INDEX('Nhập liệu'!$H$10:$H$10000,'Chi tiết'!$Q198))</f>
        <v/>
      </c>
      <c r="H198" s="219" t="str">
        <f t="array" aca="1" ref="H198" ca="1">IF($Q198="","",INDEX('Nhập liệu'!$I$10:$I$10000,'Chi tiết'!$Q198))</f>
        <v/>
      </c>
      <c r="I198" s="219" t="str">
        <f t="array" aca="1" ref="I198" ca="1">IF($Q198="","",INDEX('Nhập liệu'!$J$10:$J$10000,'Chi tiết'!$Q198))</f>
        <v/>
      </c>
      <c r="J198" s="219" t="str">
        <f t="array" aca="1" ref="J198" ca="1">IF($Q198="","",INDEX('Nhập liệu'!$K$10:$K$10000,'Chi tiết'!$Q198))</f>
        <v/>
      </c>
      <c r="K198" s="219" t="str">
        <f t="array" aca="1" ref="K198" ca="1">IF($Q198="","",INDEX('Nhập liệu'!$L$10:$L$10000,'Chi tiết'!$Q198))</f>
        <v/>
      </c>
      <c r="L198" s="219" t="str">
        <f t="array" aca="1" ref="L198" ca="1">IF($Q198="","",INDEX('Nhập liệu'!$M$10:$M$10000,'Chi tiết'!$Q198))</f>
        <v/>
      </c>
      <c r="M198" s="219" t="str">
        <f t="array" aca="1" ref="M198" ca="1">IF($Q198="","",INDEX('Nhập liệu'!$N$10:$N$10000,'Chi tiết'!$Q198))</f>
        <v/>
      </c>
      <c r="N198" s="219" t="str">
        <f t="array" aca="1" ref="N198" ca="1">IF($Q198="","",INDEX('Nhập liệu'!$O$10:$O$10000,'Chi tiết'!$Q198))</f>
        <v/>
      </c>
      <c r="O198" s="219" t="str">
        <f t="array" aca="1" ref="O198" ca="1">IF($Q198="","",INDEX('Nhập liệu'!$P$10:$P$10000,'Chi tiết'!$Q198))</f>
        <v/>
      </c>
      <c r="P198" s="257"/>
      <c r="Q198" s="222" t="str">
        <f ca="1">IF(TYPE(MATCH($D$6,OFFSET('Nhập liệu'!$C$10,Q197,0):'Nhập liệu'!$C$10000,0)+Q197)=16,"",MATCH($D$6,OFFSET('Nhập liệu'!$C$10,Q197,0):'Nhập liệu'!$C$10000,0)+Q197)</f>
        <v/>
      </c>
    </row>
    <row r="199" spans="2:17" ht="15.75" customHeight="1">
      <c r="B199" s="217" t="str">
        <f t="array" aca="1" ref="B199" ca="1">IF($Q199="","",INDEX('Nhập liệu'!$B$10:$B$10000,'Chi tiết'!$Q199))</f>
        <v/>
      </c>
      <c r="C199" s="262"/>
      <c r="D199" s="218" t="str">
        <f t="array" aca="1" ref="D199" ca="1">IF($Q199="","",INDEX('Nhập liệu'!$E$10:$E$10000,'Chi tiết'!$Q199))</f>
        <v/>
      </c>
      <c r="E199" s="219" t="str">
        <f t="array" aca="1" ref="E199" ca="1">IF($Q199="","",INDEX('Nhập liệu'!$F$10:$F$10000,'Chi tiết'!$Q199))</f>
        <v/>
      </c>
      <c r="F199" s="220" t="str">
        <f t="array" aca="1" ref="F199" ca="1">IF($Q199="","",INDEX('Nhập liệu'!$G$10:$G$10000,'Chi tiết'!$Q199))</f>
        <v/>
      </c>
      <c r="G199" s="219" t="str">
        <f t="array" aca="1" ref="G199" ca="1">IF($Q199="","",INDEX('Nhập liệu'!$H$10:$H$10000,'Chi tiết'!$Q199))</f>
        <v/>
      </c>
      <c r="H199" s="219" t="str">
        <f t="array" aca="1" ref="H199" ca="1">IF($Q199="","",INDEX('Nhập liệu'!$I$10:$I$10000,'Chi tiết'!$Q199))</f>
        <v/>
      </c>
      <c r="I199" s="219" t="str">
        <f t="array" aca="1" ref="I199" ca="1">IF($Q199="","",INDEX('Nhập liệu'!$J$10:$J$10000,'Chi tiết'!$Q199))</f>
        <v/>
      </c>
      <c r="J199" s="219" t="str">
        <f t="array" aca="1" ref="J199" ca="1">IF($Q199="","",INDEX('Nhập liệu'!$K$10:$K$10000,'Chi tiết'!$Q199))</f>
        <v/>
      </c>
      <c r="K199" s="219" t="str">
        <f t="array" aca="1" ref="K199" ca="1">IF($Q199="","",INDEX('Nhập liệu'!$L$10:$L$10000,'Chi tiết'!$Q199))</f>
        <v/>
      </c>
      <c r="L199" s="219" t="str">
        <f t="array" aca="1" ref="L199" ca="1">IF($Q199="","",INDEX('Nhập liệu'!$M$10:$M$10000,'Chi tiết'!$Q199))</f>
        <v/>
      </c>
      <c r="M199" s="219" t="str">
        <f t="array" aca="1" ref="M199" ca="1">IF($Q199="","",INDEX('Nhập liệu'!$N$10:$N$10000,'Chi tiết'!$Q199))</f>
        <v/>
      </c>
      <c r="N199" s="219" t="str">
        <f t="array" aca="1" ref="N199" ca="1">IF($Q199="","",INDEX('Nhập liệu'!$O$10:$O$10000,'Chi tiết'!$Q199))</f>
        <v/>
      </c>
      <c r="O199" s="219" t="str">
        <f t="array" aca="1" ref="O199" ca="1">IF($Q199="","",INDEX('Nhập liệu'!$P$10:$P$10000,'Chi tiết'!$Q199))</f>
        <v/>
      </c>
      <c r="P199" s="257"/>
      <c r="Q199" s="222" t="str">
        <f ca="1">IF(TYPE(MATCH($D$6,OFFSET('Nhập liệu'!$C$10,Q198,0):'Nhập liệu'!$C$10000,0)+Q198)=16,"",MATCH($D$6,OFFSET('Nhập liệu'!$C$10,Q198,0):'Nhập liệu'!$C$10000,0)+Q198)</f>
        <v/>
      </c>
    </row>
    <row r="200" spans="2:17" ht="15.75" customHeight="1">
      <c r="B200" s="217" t="str">
        <f t="array" aca="1" ref="B200" ca="1">IF($Q200="","",INDEX('Nhập liệu'!$B$10:$B$10000,'Chi tiết'!$Q200))</f>
        <v/>
      </c>
      <c r="C200" s="262"/>
      <c r="D200" s="218" t="str">
        <f t="array" aca="1" ref="D200" ca="1">IF($Q200="","",INDEX('Nhập liệu'!$E$10:$E$10000,'Chi tiết'!$Q200))</f>
        <v/>
      </c>
      <c r="E200" s="219" t="str">
        <f t="array" aca="1" ref="E200" ca="1">IF($Q200="","",INDEX('Nhập liệu'!$F$10:$F$10000,'Chi tiết'!$Q200))</f>
        <v/>
      </c>
      <c r="F200" s="220" t="str">
        <f t="array" aca="1" ref="F200" ca="1">IF($Q200="","",INDEX('Nhập liệu'!$G$10:$G$10000,'Chi tiết'!$Q200))</f>
        <v/>
      </c>
      <c r="G200" s="219" t="str">
        <f t="array" aca="1" ref="G200" ca="1">IF($Q200="","",INDEX('Nhập liệu'!$H$10:$H$10000,'Chi tiết'!$Q200))</f>
        <v/>
      </c>
      <c r="H200" s="219" t="str">
        <f t="array" aca="1" ref="H200" ca="1">IF($Q200="","",INDEX('Nhập liệu'!$I$10:$I$10000,'Chi tiết'!$Q200))</f>
        <v/>
      </c>
      <c r="I200" s="219" t="str">
        <f t="array" aca="1" ref="I200" ca="1">IF($Q200="","",INDEX('Nhập liệu'!$J$10:$J$10000,'Chi tiết'!$Q200))</f>
        <v/>
      </c>
      <c r="J200" s="219" t="str">
        <f t="array" aca="1" ref="J200" ca="1">IF($Q200="","",INDEX('Nhập liệu'!$K$10:$K$10000,'Chi tiết'!$Q200))</f>
        <v/>
      </c>
      <c r="K200" s="219" t="str">
        <f t="array" aca="1" ref="K200" ca="1">IF($Q200="","",INDEX('Nhập liệu'!$L$10:$L$10000,'Chi tiết'!$Q200))</f>
        <v/>
      </c>
      <c r="L200" s="219" t="str">
        <f t="array" aca="1" ref="L200" ca="1">IF($Q200="","",INDEX('Nhập liệu'!$M$10:$M$10000,'Chi tiết'!$Q200))</f>
        <v/>
      </c>
      <c r="M200" s="219" t="str">
        <f t="array" aca="1" ref="M200" ca="1">IF($Q200="","",INDEX('Nhập liệu'!$N$10:$N$10000,'Chi tiết'!$Q200))</f>
        <v/>
      </c>
      <c r="N200" s="219" t="str">
        <f t="array" aca="1" ref="N200" ca="1">IF($Q200="","",INDEX('Nhập liệu'!$O$10:$O$10000,'Chi tiết'!$Q200))</f>
        <v/>
      </c>
      <c r="O200" s="219" t="str">
        <f t="array" aca="1" ref="O200" ca="1">IF($Q200="","",INDEX('Nhập liệu'!$P$10:$P$10000,'Chi tiết'!$Q200))</f>
        <v/>
      </c>
      <c r="P200" s="257"/>
      <c r="Q200" s="222" t="str">
        <f ca="1">IF(TYPE(MATCH($D$6,OFFSET('Nhập liệu'!$C$10,Q199,0):'Nhập liệu'!$C$10000,0)+Q199)=16,"",MATCH($D$6,OFFSET('Nhập liệu'!$C$10,Q199,0):'Nhập liệu'!$C$10000,0)+Q199)</f>
        <v/>
      </c>
    </row>
    <row r="201" spans="2:17" ht="15.75" customHeight="1">
      <c r="B201" s="217" t="str">
        <f t="array" aca="1" ref="B201" ca="1">IF($Q201="","",INDEX('Nhập liệu'!$B$10:$B$10000,'Chi tiết'!$Q201))</f>
        <v/>
      </c>
      <c r="C201" s="262"/>
      <c r="D201" s="218" t="str">
        <f t="array" aca="1" ref="D201" ca="1">IF($Q201="","",INDEX('Nhập liệu'!$E$10:$E$10000,'Chi tiết'!$Q201))</f>
        <v/>
      </c>
      <c r="E201" s="219" t="str">
        <f t="array" aca="1" ref="E201" ca="1">IF($Q201="","",INDEX('Nhập liệu'!$F$10:$F$10000,'Chi tiết'!$Q201))</f>
        <v/>
      </c>
      <c r="F201" s="220" t="str">
        <f t="array" aca="1" ref="F201" ca="1">IF($Q201="","",INDEX('Nhập liệu'!$G$10:$G$10000,'Chi tiết'!$Q201))</f>
        <v/>
      </c>
      <c r="G201" s="219" t="str">
        <f t="array" aca="1" ref="G201" ca="1">IF($Q201="","",INDEX('Nhập liệu'!$H$10:$H$10000,'Chi tiết'!$Q201))</f>
        <v/>
      </c>
      <c r="H201" s="219" t="str">
        <f t="array" aca="1" ref="H201" ca="1">IF($Q201="","",INDEX('Nhập liệu'!$I$10:$I$10000,'Chi tiết'!$Q201))</f>
        <v/>
      </c>
      <c r="I201" s="219" t="str">
        <f t="array" aca="1" ref="I201" ca="1">IF($Q201="","",INDEX('Nhập liệu'!$J$10:$J$10000,'Chi tiết'!$Q201))</f>
        <v/>
      </c>
      <c r="J201" s="219" t="str">
        <f t="array" aca="1" ref="J201" ca="1">IF($Q201="","",INDEX('Nhập liệu'!$K$10:$K$10000,'Chi tiết'!$Q201))</f>
        <v/>
      </c>
      <c r="K201" s="219" t="str">
        <f t="array" aca="1" ref="K201" ca="1">IF($Q201="","",INDEX('Nhập liệu'!$L$10:$L$10000,'Chi tiết'!$Q201))</f>
        <v/>
      </c>
      <c r="L201" s="219" t="str">
        <f t="array" aca="1" ref="L201" ca="1">IF($Q201="","",INDEX('Nhập liệu'!$M$10:$M$10000,'Chi tiết'!$Q201))</f>
        <v/>
      </c>
      <c r="M201" s="219" t="str">
        <f t="array" aca="1" ref="M201" ca="1">IF($Q201="","",INDEX('Nhập liệu'!$N$10:$N$10000,'Chi tiết'!$Q201))</f>
        <v/>
      </c>
      <c r="N201" s="219" t="str">
        <f t="array" aca="1" ref="N201" ca="1">IF($Q201="","",INDEX('Nhập liệu'!$O$10:$O$10000,'Chi tiết'!$Q201))</f>
        <v/>
      </c>
      <c r="O201" s="219" t="str">
        <f t="array" aca="1" ref="O201" ca="1">IF($Q201="","",INDEX('Nhập liệu'!$P$10:$P$10000,'Chi tiết'!$Q201))</f>
        <v/>
      </c>
      <c r="P201" s="257"/>
      <c r="Q201" s="222" t="str">
        <f ca="1">IF(TYPE(MATCH($D$6,OFFSET('Nhập liệu'!$C$10,Q200,0):'Nhập liệu'!$C$10000,0)+Q200)=16,"",MATCH($D$6,OFFSET('Nhập liệu'!$C$10,Q200,0):'Nhập liệu'!$C$10000,0)+Q200)</f>
        <v/>
      </c>
    </row>
    <row r="202" spans="2:17" ht="15.75" customHeight="1">
      <c r="B202" s="217" t="str">
        <f t="array" aca="1" ref="B202" ca="1">IF($Q202="","",INDEX('Nhập liệu'!$B$10:$B$10000,'Chi tiết'!$Q202))</f>
        <v/>
      </c>
      <c r="C202" s="262"/>
      <c r="D202" s="218" t="str">
        <f t="array" aca="1" ref="D202" ca="1">IF($Q202="","",INDEX('Nhập liệu'!$E$10:$E$10000,'Chi tiết'!$Q202))</f>
        <v/>
      </c>
      <c r="E202" s="219" t="str">
        <f t="array" aca="1" ref="E202" ca="1">IF($Q202="","",INDEX('Nhập liệu'!$F$10:$F$10000,'Chi tiết'!$Q202))</f>
        <v/>
      </c>
      <c r="F202" s="220" t="str">
        <f t="array" aca="1" ref="F202" ca="1">IF($Q202="","",INDEX('Nhập liệu'!$G$10:$G$10000,'Chi tiết'!$Q202))</f>
        <v/>
      </c>
      <c r="G202" s="219" t="str">
        <f t="array" aca="1" ref="G202" ca="1">IF($Q202="","",INDEX('Nhập liệu'!$H$10:$H$10000,'Chi tiết'!$Q202))</f>
        <v/>
      </c>
      <c r="H202" s="219" t="str">
        <f t="array" aca="1" ref="H202" ca="1">IF($Q202="","",INDEX('Nhập liệu'!$I$10:$I$10000,'Chi tiết'!$Q202))</f>
        <v/>
      </c>
      <c r="I202" s="219" t="str">
        <f t="array" aca="1" ref="I202" ca="1">IF($Q202="","",INDEX('Nhập liệu'!$J$10:$J$10000,'Chi tiết'!$Q202))</f>
        <v/>
      </c>
      <c r="J202" s="219" t="str">
        <f t="array" aca="1" ref="J202" ca="1">IF($Q202="","",INDEX('Nhập liệu'!$K$10:$K$10000,'Chi tiết'!$Q202))</f>
        <v/>
      </c>
      <c r="K202" s="219" t="str">
        <f t="array" aca="1" ref="K202" ca="1">IF($Q202="","",INDEX('Nhập liệu'!$L$10:$L$10000,'Chi tiết'!$Q202))</f>
        <v/>
      </c>
      <c r="L202" s="219" t="str">
        <f t="array" aca="1" ref="L202" ca="1">IF($Q202="","",INDEX('Nhập liệu'!$M$10:$M$10000,'Chi tiết'!$Q202))</f>
        <v/>
      </c>
      <c r="M202" s="219" t="str">
        <f t="array" aca="1" ref="M202" ca="1">IF($Q202="","",INDEX('Nhập liệu'!$N$10:$N$10000,'Chi tiết'!$Q202))</f>
        <v/>
      </c>
      <c r="N202" s="219" t="str">
        <f t="array" aca="1" ref="N202" ca="1">IF($Q202="","",INDEX('Nhập liệu'!$O$10:$O$10000,'Chi tiết'!$Q202))</f>
        <v/>
      </c>
      <c r="O202" s="219" t="str">
        <f t="array" aca="1" ref="O202" ca="1">IF($Q202="","",INDEX('Nhập liệu'!$P$10:$P$10000,'Chi tiết'!$Q202))</f>
        <v/>
      </c>
      <c r="P202" s="257"/>
      <c r="Q202" s="222" t="str">
        <f ca="1">IF(TYPE(MATCH($D$6,OFFSET('Nhập liệu'!$C$10,Q201,0):'Nhập liệu'!$C$10000,0)+Q201)=16,"",MATCH($D$6,OFFSET('Nhập liệu'!$C$10,Q201,0):'Nhập liệu'!$C$10000,0)+Q201)</f>
        <v/>
      </c>
    </row>
    <row r="203" spans="2:17" ht="15.75" customHeight="1">
      <c r="B203" s="217" t="str">
        <f t="array" aca="1" ref="B203" ca="1">IF($Q203="","",INDEX('Nhập liệu'!$B$10:$B$10000,'Chi tiết'!$Q203))</f>
        <v/>
      </c>
      <c r="C203" s="262"/>
      <c r="D203" s="218" t="str">
        <f t="array" aca="1" ref="D203" ca="1">IF($Q203="","",INDEX('Nhập liệu'!$E$10:$E$10000,'Chi tiết'!$Q203))</f>
        <v/>
      </c>
      <c r="E203" s="219" t="str">
        <f t="array" aca="1" ref="E203" ca="1">IF($Q203="","",INDEX('Nhập liệu'!$F$10:$F$10000,'Chi tiết'!$Q203))</f>
        <v/>
      </c>
      <c r="F203" s="220" t="str">
        <f t="array" aca="1" ref="F203" ca="1">IF($Q203="","",INDEX('Nhập liệu'!$G$10:$G$10000,'Chi tiết'!$Q203))</f>
        <v/>
      </c>
      <c r="G203" s="219" t="str">
        <f t="array" aca="1" ref="G203" ca="1">IF($Q203="","",INDEX('Nhập liệu'!$H$10:$H$10000,'Chi tiết'!$Q203))</f>
        <v/>
      </c>
      <c r="H203" s="219" t="str">
        <f t="array" aca="1" ref="H203" ca="1">IF($Q203="","",INDEX('Nhập liệu'!$I$10:$I$10000,'Chi tiết'!$Q203))</f>
        <v/>
      </c>
      <c r="I203" s="219" t="str">
        <f t="array" aca="1" ref="I203" ca="1">IF($Q203="","",INDEX('Nhập liệu'!$J$10:$J$10000,'Chi tiết'!$Q203))</f>
        <v/>
      </c>
      <c r="J203" s="219" t="str">
        <f t="array" aca="1" ref="J203" ca="1">IF($Q203="","",INDEX('Nhập liệu'!$K$10:$K$10000,'Chi tiết'!$Q203))</f>
        <v/>
      </c>
      <c r="K203" s="219" t="str">
        <f t="array" aca="1" ref="K203" ca="1">IF($Q203="","",INDEX('Nhập liệu'!$L$10:$L$10000,'Chi tiết'!$Q203))</f>
        <v/>
      </c>
      <c r="L203" s="219" t="str">
        <f t="array" aca="1" ref="L203" ca="1">IF($Q203="","",INDEX('Nhập liệu'!$M$10:$M$10000,'Chi tiết'!$Q203))</f>
        <v/>
      </c>
      <c r="M203" s="219" t="str">
        <f t="array" aca="1" ref="M203" ca="1">IF($Q203="","",INDEX('Nhập liệu'!$N$10:$N$10000,'Chi tiết'!$Q203))</f>
        <v/>
      </c>
      <c r="N203" s="219" t="str">
        <f t="array" aca="1" ref="N203" ca="1">IF($Q203="","",INDEX('Nhập liệu'!$O$10:$O$10000,'Chi tiết'!$Q203))</f>
        <v/>
      </c>
      <c r="O203" s="219" t="str">
        <f t="array" aca="1" ref="O203" ca="1">IF($Q203="","",INDEX('Nhập liệu'!$P$10:$P$10000,'Chi tiết'!$Q203))</f>
        <v/>
      </c>
      <c r="P203" s="257"/>
      <c r="Q203" s="222" t="str">
        <f ca="1">IF(TYPE(MATCH($D$6,OFFSET('Nhập liệu'!$C$10,Q202,0):'Nhập liệu'!$C$10000,0)+Q202)=16,"",MATCH($D$6,OFFSET('Nhập liệu'!$C$10,Q202,0):'Nhập liệu'!$C$10000,0)+Q202)</f>
        <v/>
      </c>
    </row>
    <row r="204" spans="2:17" ht="15.75" customHeight="1">
      <c r="B204" s="217" t="str">
        <f t="array" aca="1" ref="B204" ca="1">IF($Q204="","",INDEX('Nhập liệu'!$B$10:$B$10000,'Chi tiết'!$Q204))</f>
        <v/>
      </c>
      <c r="C204" s="262"/>
      <c r="D204" s="218" t="str">
        <f t="array" aca="1" ref="D204" ca="1">IF($Q204="","",INDEX('Nhập liệu'!$E$10:$E$10000,'Chi tiết'!$Q204))</f>
        <v/>
      </c>
      <c r="E204" s="219" t="str">
        <f t="array" aca="1" ref="E204" ca="1">IF($Q204="","",INDEX('Nhập liệu'!$F$10:$F$10000,'Chi tiết'!$Q204))</f>
        <v/>
      </c>
      <c r="F204" s="220" t="str">
        <f t="array" aca="1" ref="F204" ca="1">IF($Q204="","",INDEX('Nhập liệu'!$G$10:$G$10000,'Chi tiết'!$Q204))</f>
        <v/>
      </c>
      <c r="G204" s="219" t="str">
        <f t="array" aca="1" ref="G204" ca="1">IF($Q204="","",INDEX('Nhập liệu'!$H$10:$H$10000,'Chi tiết'!$Q204))</f>
        <v/>
      </c>
      <c r="H204" s="219" t="str">
        <f t="array" aca="1" ref="H204" ca="1">IF($Q204="","",INDEX('Nhập liệu'!$I$10:$I$10000,'Chi tiết'!$Q204))</f>
        <v/>
      </c>
      <c r="I204" s="219" t="str">
        <f t="array" aca="1" ref="I204" ca="1">IF($Q204="","",INDEX('Nhập liệu'!$J$10:$J$10000,'Chi tiết'!$Q204))</f>
        <v/>
      </c>
      <c r="J204" s="219" t="str">
        <f t="array" aca="1" ref="J204" ca="1">IF($Q204="","",INDEX('Nhập liệu'!$K$10:$K$10000,'Chi tiết'!$Q204))</f>
        <v/>
      </c>
      <c r="K204" s="219" t="str">
        <f t="array" aca="1" ref="K204" ca="1">IF($Q204="","",INDEX('Nhập liệu'!$L$10:$L$10000,'Chi tiết'!$Q204))</f>
        <v/>
      </c>
      <c r="L204" s="219" t="str">
        <f t="array" aca="1" ref="L204" ca="1">IF($Q204="","",INDEX('Nhập liệu'!$M$10:$M$10000,'Chi tiết'!$Q204))</f>
        <v/>
      </c>
      <c r="M204" s="219" t="str">
        <f t="array" aca="1" ref="M204" ca="1">IF($Q204="","",INDEX('Nhập liệu'!$N$10:$N$10000,'Chi tiết'!$Q204))</f>
        <v/>
      </c>
      <c r="N204" s="219" t="str">
        <f t="array" aca="1" ref="N204" ca="1">IF($Q204="","",INDEX('Nhập liệu'!$O$10:$O$10000,'Chi tiết'!$Q204))</f>
        <v/>
      </c>
      <c r="O204" s="219" t="str">
        <f t="array" aca="1" ref="O204" ca="1">IF($Q204="","",INDEX('Nhập liệu'!$P$10:$P$10000,'Chi tiết'!$Q204))</f>
        <v/>
      </c>
      <c r="P204" s="257"/>
      <c r="Q204" s="222" t="str">
        <f ca="1">IF(TYPE(MATCH($D$6,OFFSET('Nhập liệu'!$C$10,Q203,0):'Nhập liệu'!$C$10000,0)+Q203)=16,"",MATCH($D$6,OFFSET('Nhập liệu'!$C$10,Q203,0):'Nhập liệu'!$C$10000,0)+Q203)</f>
        <v/>
      </c>
    </row>
    <row r="205" spans="2:17" ht="15.75" customHeight="1">
      <c r="B205" s="217" t="str">
        <f t="array" aca="1" ref="B205" ca="1">IF($Q205="","",INDEX('Nhập liệu'!$B$10:$B$10000,'Chi tiết'!$Q205))</f>
        <v/>
      </c>
      <c r="C205" s="262"/>
      <c r="D205" s="218" t="str">
        <f t="array" aca="1" ref="D205" ca="1">IF($Q205="","",INDEX('Nhập liệu'!$E$10:$E$10000,'Chi tiết'!$Q205))</f>
        <v/>
      </c>
      <c r="E205" s="219" t="str">
        <f t="array" aca="1" ref="E205" ca="1">IF($Q205="","",INDEX('Nhập liệu'!$F$10:$F$10000,'Chi tiết'!$Q205))</f>
        <v/>
      </c>
      <c r="F205" s="220" t="str">
        <f t="array" aca="1" ref="F205" ca="1">IF($Q205="","",INDEX('Nhập liệu'!$G$10:$G$10000,'Chi tiết'!$Q205))</f>
        <v/>
      </c>
      <c r="G205" s="219" t="str">
        <f t="array" aca="1" ref="G205" ca="1">IF($Q205="","",INDEX('Nhập liệu'!$H$10:$H$10000,'Chi tiết'!$Q205))</f>
        <v/>
      </c>
      <c r="H205" s="219" t="str">
        <f t="array" aca="1" ref="H205" ca="1">IF($Q205="","",INDEX('Nhập liệu'!$I$10:$I$10000,'Chi tiết'!$Q205))</f>
        <v/>
      </c>
      <c r="I205" s="219" t="str">
        <f t="array" aca="1" ref="I205" ca="1">IF($Q205="","",INDEX('Nhập liệu'!$J$10:$J$10000,'Chi tiết'!$Q205))</f>
        <v/>
      </c>
      <c r="J205" s="219" t="str">
        <f t="array" aca="1" ref="J205" ca="1">IF($Q205="","",INDEX('Nhập liệu'!$K$10:$K$10000,'Chi tiết'!$Q205))</f>
        <v/>
      </c>
      <c r="K205" s="219" t="str">
        <f t="array" aca="1" ref="K205" ca="1">IF($Q205="","",INDEX('Nhập liệu'!$L$10:$L$10000,'Chi tiết'!$Q205))</f>
        <v/>
      </c>
      <c r="L205" s="219" t="str">
        <f t="array" aca="1" ref="L205" ca="1">IF($Q205="","",INDEX('Nhập liệu'!$M$10:$M$10000,'Chi tiết'!$Q205))</f>
        <v/>
      </c>
      <c r="M205" s="219" t="str">
        <f t="array" aca="1" ref="M205" ca="1">IF($Q205="","",INDEX('Nhập liệu'!$N$10:$N$10000,'Chi tiết'!$Q205))</f>
        <v/>
      </c>
      <c r="N205" s="219" t="str">
        <f t="array" aca="1" ref="N205" ca="1">IF($Q205="","",INDEX('Nhập liệu'!$O$10:$O$10000,'Chi tiết'!$Q205))</f>
        <v/>
      </c>
      <c r="O205" s="219" t="str">
        <f t="array" aca="1" ref="O205" ca="1">IF($Q205="","",INDEX('Nhập liệu'!$P$10:$P$10000,'Chi tiết'!$Q205))</f>
        <v/>
      </c>
      <c r="P205" s="257"/>
      <c r="Q205" s="222" t="str">
        <f ca="1">IF(TYPE(MATCH($D$6,OFFSET('Nhập liệu'!$C$10,Q204,0):'Nhập liệu'!$C$10000,0)+Q204)=16,"",MATCH($D$6,OFFSET('Nhập liệu'!$C$10,Q204,0):'Nhập liệu'!$C$10000,0)+Q204)</f>
        <v/>
      </c>
    </row>
    <row r="206" spans="2:17" ht="15.75" customHeight="1">
      <c r="B206" s="217" t="str">
        <f t="array" aca="1" ref="B206" ca="1">IF($Q206="","",INDEX('Nhập liệu'!$B$10:$B$10000,'Chi tiết'!$Q206))</f>
        <v/>
      </c>
      <c r="C206" s="262"/>
      <c r="D206" s="218" t="str">
        <f t="array" aca="1" ref="D206" ca="1">IF($Q206="","",INDEX('Nhập liệu'!$E$10:$E$10000,'Chi tiết'!$Q206))</f>
        <v/>
      </c>
      <c r="E206" s="219" t="str">
        <f t="array" aca="1" ref="E206" ca="1">IF($Q206="","",INDEX('Nhập liệu'!$F$10:$F$10000,'Chi tiết'!$Q206))</f>
        <v/>
      </c>
      <c r="F206" s="220" t="str">
        <f t="array" aca="1" ref="F206" ca="1">IF($Q206="","",INDEX('Nhập liệu'!$G$10:$G$10000,'Chi tiết'!$Q206))</f>
        <v/>
      </c>
      <c r="G206" s="219" t="str">
        <f t="array" aca="1" ref="G206" ca="1">IF($Q206="","",INDEX('Nhập liệu'!$H$10:$H$10000,'Chi tiết'!$Q206))</f>
        <v/>
      </c>
      <c r="H206" s="219" t="str">
        <f t="array" aca="1" ref="H206" ca="1">IF($Q206="","",INDEX('Nhập liệu'!$I$10:$I$10000,'Chi tiết'!$Q206))</f>
        <v/>
      </c>
      <c r="I206" s="219" t="str">
        <f t="array" aca="1" ref="I206" ca="1">IF($Q206="","",INDEX('Nhập liệu'!$J$10:$J$10000,'Chi tiết'!$Q206))</f>
        <v/>
      </c>
      <c r="J206" s="219" t="str">
        <f t="array" aca="1" ref="J206" ca="1">IF($Q206="","",INDEX('Nhập liệu'!$K$10:$K$10000,'Chi tiết'!$Q206))</f>
        <v/>
      </c>
      <c r="K206" s="219" t="str">
        <f t="array" aca="1" ref="K206" ca="1">IF($Q206="","",INDEX('Nhập liệu'!$L$10:$L$10000,'Chi tiết'!$Q206))</f>
        <v/>
      </c>
      <c r="L206" s="219" t="str">
        <f t="array" aca="1" ref="L206" ca="1">IF($Q206="","",INDEX('Nhập liệu'!$M$10:$M$10000,'Chi tiết'!$Q206))</f>
        <v/>
      </c>
      <c r="M206" s="219" t="str">
        <f t="array" aca="1" ref="M206" ca="1">IF($Q206="","",INDEX('Nhập liệu'!$N$10:$N$10000,'Chi tiết'!$Q206))</f>
        <v/>
      </c>
      <c r="N206" s="219" t="str">
        <f t="array" aca="1" ref="N206" ca="1">IF($Q206="","",INDEX('Nhập liệu'!$O$10:$O$10000,'Chi tiết'!$Q206))</f>
        <v/>
      </c>
      <c r="O206" s="219" t="str">
        <f t="array" aca="1" ref="O206" ca="1">IF($Q206="","",INDEX('Nhập liệu'!$P$10:$P$10000,'Chi tiết'!$Q206))</f>
        <v/>
      </c>
      <c r="P206" s="257"/>
      <c r="Q206" s="222" t="str">
        <f ca="1">IF(TYPE(MATCH($D$6,OFFSET('Nhập liệu'!$C$10,Q205,0):'Nhập liệu'!$C$10000,0)+Q205)=16,"",MATCH($D$6,OFFSET('Nhập liệu'!$C$10,Q205,0):'Nhập liệu'!$C$10000,0)+Q205)</f>
        <v/>
      </c>
    </row>
    <row r="207" spans="2:17" ht="15.75" customHeight="1">
      <c r="B207" s="217" t="str">
        <f t="array" aca="1" ref="B207" ca="1">IF($Q207="","",INDEX('Nhập liệu'!$B$10:$B$10000,'Chi tiết'!$Q207))</f>
        <v/>
      </c>
      <c r="C207" s="262"/>
      <c r="D207" s="218" t="str">
        <f t="array" aca="1" ref="D207" ca="1">IF($Q207="","",INDEX('Nhập liệu'!$E$10:$E$10000,'Chi tiết'!$Q207))</f>
        <v/>
      </c>
      <c r="E207" s="219" t="str">
        <f t="array" aca="1" ref="E207" ca="1">IF($Q207="","",INDEX('Nhập liệu'!$F$10:$F$10000,'Chi tiết'!$Q207))</f>
        <v/>
      </c>
      <c r="F207" s="220" t="str">
        <f t="array" aca="1" ref="F207" ca="1">IF($Q207="","",INDEX('Nhập liệu'!$G$10:$G$10000,'Chi tiết'!$Q207))</f>
        <v/>
      </c>
      <c r="G207" s="219" t="str">
        <f t="array" aca="1" ref="G207" ca="1">IF($Q207="","",INDEX('Nhập liệu'!$H$10:$H$10000,'Chi tiết'!$Q207))</f>
        <v/>
      </c>
      <c r="H207" s="219" t="str">
        <f t="array" aca="1" ref="H207" ca="1">IF($Q207="","",INDEX('Nhập liệu'!$I$10:$I$10000,'Chi tiết'!$Q207))</f>
        <v/>
      </c>
      <c r="I207" s="219" t="str">
        <f t="array" aca="1" ref="I207" ca="1">IF($Q207="","",INDEX('Nhập liệu'!$J$10:$J$10000,'Chi tiết'!$Q207))</f>
        <v/>
      </c>
      <c r="J207" s="219" t="str">
        <f t="array" aca="1" ref="J207" ca="1">IF($Q207="","",INDEX('Nhập liệu'!$K$10:$K$10000,'Chi tiết'!$Q207))</f>
        <v/>
      </c>
      <c r="K207" s="219" t="str">
        <f t="array" aca="1" ref="K207" ca="1">IF($Q207="","",INDEX('Nhập liệu'!$L$10:$L$10000,'Chi tiết'!$Q207))</f>
        <v/>
      </c>
      <c r="L207" s="219" t="str">
        <f t="array" aca="1" ref="L207" ca="1">IF($Q207="","",INDEX('Nhập liệu'!$M$10:$M$10000,'Chi tiết'!$Q207))</f>
        <v/>
      </c>
      <c r="M207" s="219" t="str">
        <f t="array" aca="1" ref="M207" ca="1">IF($Q207="","",INDEX('Nhập liệu'!$N$10:$N$10000,'Chi tiết'!$Q207))</f>
        <v/>
      </c>
      <c r="N207" s="219" t="str">
        <f t="array" aca="1" ref="N207" ca="1">IF($Q207="","",INDEX('Nhập liệu'!$O$10:$O$10000,'Chi tiết'!$Q207))</f>
        <v/>
      </c>
      <c r="O207" s="219" t="str">
        <f t="array" aca="1" ref="O207" ca="1">IF($Q207="","",INDEX('Nhập liệu'!$P$10:$P$10000,'Chi tiết'!$Q207))</f>
        <v/>
      </c>
      <c r="P207" s="257"/>
      <c r="Q207" s="222" t="str">
        <f ca="1">IF(TYPE(MATCH($D$6,OFFSET('Nhập liệu'!$C$10,Q206,0):'Nhập liệu'!$C$10000,0)+Q206)=16,"",MATCH($D$6,OFFSET('Nhập liệu'!$C$10,Q206,0):'Nhập liệu'!$C$10000,0)+Q206)</f>
        <v/>
      </c>
    </row>
    <row r="208" spans="2:17" ht="15.75" customHeight="1">
      <c r="B208" s="217" t="str">
        <f t="array" aca="1" ref="B208" ca="1">IF($Q208="","",INDEX('Nhập liệu'!$B$10:$B$10000,'Chi tiết'!$Q208))</f>
        <v/>
      </c>
      <c r="C208" s="262"/>
      <c r="D208" s="218" t="str">
        <f t="array" aca="1" ref="D208" ca="1">IF($Q208="","",INDEX('Nhập liệu'!$E$10:$E$10000,'Chi tiết'!$Q208))</f>
        <v/>
      </c>
      <c r="E208" s="219" t="str">
        <f t="array" aca="1" ref="E208" ca="1">IF($Q208="","",INDEX('Nhập liệu'!$F$10:$F$10000,'Chi tiết'!$Q208))</f>
        <v/>
      </c>
      <c r="F208" s="220" t="str">
        <f t="array" aca="1" ref="F208" ca="1">IF($Q208="","",INDEX('Nhập liệu'!$G$10:$G$10000,'Chi tiết'!$Q208))</f>
        <v/>
      </c>
      <c r="G208" s="219" t="str">
        <f t="array" aca="1" ref="G208" ca="1">IF($Q208="","",INDEX('Nhập liệu'!$H$10:$H$10000,'Chi tiết'!$Q208))</f>
        <v/>
      </c>
      <c r="H208" s="219" t="str">
        <f t="array" aca="1" ref="H208" ca="1">IF($Q208="","",INDEX('Nhập liệu'!$I$10:$I$10000,'Chi tiết'!$Q208))</f>
        <v/>
      </c>
      <c r="I208" s="219" t="str">
        <f t="array" aca="1" ref="I208" ca="1">IF($Q208="","",INDEX('Nhập liệu'!$J$10:$J$10000,'Chi tiết'!$Q208))</f>
        <v/>
      </c>
      <c r="J208" s="219" t="str">
        <f t="array" aca="1" ref="J208" ca="1">IF($Q208="","",INDEX('Nhập liệu'!$K$10:$K$10000,'Chi tiết'!$Q208))</f>
        <v/>
      </c>
      <c r="K208" s="219" t="str">
        <f t="array" aca="1" ref="K208" ca="1">IF($Q208="","",INDEX('Nhập liệu'!$L$10:$L$10000,'Chi tiết'!$Q208))</f>
        <v/>
      </c>
      <c r="L208" s="219" t="str">
        <f t="array" aca="1" ref="L208" ca="1">IF($Q208="","",INDEX('Nhập liệu'!$M$10:$M$10000,'Chi tiết'!$Q208))</f>
        <v/>
      </c>
      <c r="M208" s="219" t="str">
        <f t="array" aca="1" ref="M208" ca="1">IF($Q208="","",INDEX('Nhập liệu'!$N$10:$N$10000,'Chi tiết'!$Q208))</f>
        <v/>
      </c>
      <c r="N208" s="219" t="str">
        <f t="array" aca="1" ref="N208" ca="1">IF($Q208="","",INDEX('Nhập liệu'!$O$10:$O$10000,'Chi tiết'!$Q208))</f>
        <v/>
      </c>
      <c r="O208" s="219" t="str">
        <f t="array" aca="1" ref="O208" ca="1">IF($Q208="","",INDEX('Nhập liệu'!$P$10:$P$10000,'Chi tiết'!$Q208))</f>
        <v/>
      </c>
      <c r="P208" s="257"/>
      <c r="Q208" s="222" t="str">
        <f ca="1">IF(TYPE(MATCH($D$6,OFFSET('Nhập liệu'!$C$10,Q207,0):'Nhập liệu'!$C$10000,0)+Q207)=16,"",MATCH($D$6,OFFSET('Nhập liệu'!$C$10,Q207,0):'Nhập liệu'!$C$10000,0)+Q207)</f>
        <v/>
      </c>
    </row>
    <row r="209" spans="2:17" ht="15.75" customHeight="1">
      <c r="B209" s="217" t="str">
        <f t="array" aca="1" ref="B209" ca="1">IF($Q209="","",INDEX('Nhập liệu'!$B$10:$B$10000,'Chi tiết'!$Q209))</f>
        <v/>
      </c>
      <c r="C209" s="262"/>
      <c r="D209" s="218" t="str">
        <f t="array" aca="1" ref="D209" ca="1">IF($Q209="","",INDEX('Nhập liệu'!$E$10:$E$10000,'Chi tiết'!$Q209))</f>
        <v/>
      </c>
      <c r="E209" s="219" t="str">
        <f t="array" aca="1" ref="E209" ca="1">IF($Q209="","",INDEX('Nhập liệu'!$F$10:$F$10000,'Chi tiết'!$Q209))</f>
        <v/>
      </c>
      <c r="F209" s="220" t="str">
        <f t="array" aca="1" ref="F209" ca="1">IF($Q209="","",INDEX('Nhập liệu'!$G$10:$G$10000,'Chi tiết'!$Q209))</f>
        <v/>
      </c>
      <c r="G209" s="219" t="str">
        <f t="array" aca="1" ref="G209" ca="1">IF($Q209="","",INDEX('Nhập liệu'!$H$10:$H$10000,'Chi tiết'!$Q209))</f>
        <v/>
      </c>
      <c r="H209" s="219" t="str">
        <f t="array" aca="1" ref="H209" ca="1">IF($Q209="","",INDEX('Nhập liệu'!$I$10:$I$10000,'Chi tiết'!$Q209))</f>
        <v/>
      </c>
      <c r="I209" s="219" t="str">
        <f t="array" aca="1" ref="I209" ca="1">IF($Q209="","",INDEX('Nhập liệu'!$J$10:$J$10000,'Chi tiết'!$Q209))</f>
        <v/>
      </c>
      <c r="J209" s="219" t="str">
        <f t="array" aca="1" ref="J209" ca="1">IF($Q209="","",INDEX('Nhập liệu'!$K$10:$K$10000,'Chi tiết'!$Q209))</f>
        <v/>
      </c>
      <c r="K209" s="219" t="str">
        <f t="array" aca="1" ref="K209" ca="1">IF($Q209="","",INDEX('Nhập liệu'!$L$10:$L$10000,'Chi tiết'!$Q209))</f>
        <v/>
      </c>
      <c r="L209" s="219" t="str">
        <f t="array" aca="1" ref="L209" ca="1">IF($Q209="","",INDEX('Nhập liệu'!$M$10:$M$10000,'Chi tiết'!$Q209))</f>
        <v/>
      </c>
      <c r="M209" s="219" t="str">
        <f t="array" aca="1" ref="M209" ca="1">IF($Q209="","",INDEX('Nhập liệu'!$N$10:$N$10000,'Chi tiết'!$Q209))</f>
        <v/>
      </c>
      <c r="N209" s="219" t="str">
        <f t="array" aca="1" ref="N209" ca="1">IF($Q209="","",INDEX('Nhập liệu'!$O$10:$O$10000,'Chi tiết'!$Q209))</f>
        <v/>
      </c>
      <c r="O209" s="219" t="str">
        <f t="array" aca="1" ref="O209" ca="1">IF($Q209="","",INDEX('Nhập liệu'!$P$10:$P$10000,'Chi tiết'!$Q209))</f>
        <v/>
      </c>
      <c r="P209" s="257"/>
      <c r="Q209" s="222" t="str">
        <f ca="1">IF(TYPE(MATCH($D$6,OFFSET('Nhập liệu'!$C$10,Q208,0):'Nhập liệu'!$C$10000,0)+Q208)=16,"",MATCH($D$6,OFFSET('Nhập liệu'!$C$10,Q208,0):'Nhập liệu'!$C$10000,0)+Q208)</f>
        <v/>
      </c>
    </row>
    <row r="210" spans="2:17" ht="15.75" customHeight="1">
      <c r="B210" s="217" t="str">
        <f t="array" aca="1" ref="B210" ca="1">IF($Q210="","",INDEX('Nhập liệu'!$B$10:$B$10000,'Chi tiết'!$Q210))</f>
        <v/>
      </c>
      <c r="C210" s="262"/>
      <c r="D210" s="218" t="str">
        <f t="array" aca="1" ref="D210" ca="1">IF($Q210="","",INDEX('Nhập liệu'!$E$10:$E$10000,'Chi tiết'!$Q210))</f>
        <v/>
      </c>
      <c r="E210" s="219" t="str">
        <f t="array" aca="1" ref="E210" ca="1">IF($Q210="","",INDEX('Nhập liệu'!$F$10:$F$10000,'Chi tiết'!$Q210))</f>
        <v/>
      </c>
      <c r="F210" s="220" t="str">
        <f t="array" aca="1" ref="F210" ca="1">IF($Q210="","",INDEX('Nhập liệu'!$G$10:$G$10000,'Chi tiết'!$Q210))</f>
        <v/>
      </c>
      <c r="G210" s="219" t="str">
        <f t="array" aca="1" ref="G210" ca="1">IF($Q210="","",INDEX('Nhập liệu'!$H$10:$H$10000,'Chi tiết'!$Q210))</f>
        <v/>
      </c>
      <c r="H210" s="219" t="str">
        <f t="array" aca="1" ref="H210" ca="1">IF($Q210="","",INDEX('Nhập liệu'!$I$10:$I$10000,'Chi tiết'!$Q210))</f>
        <v/>
      </c>
      <c r="I210" s="219" t="str">
        <f t="array" aca="1" ref="I210" ca="1">IF($Q210="","",INDEX('Nhập liệu'!$J$10:$J$10000,'Chi tiết'!$Q210))</f>
        <v/>
      </c>
      <c r="J210" s="219" t="str">
        <f t="array" aca="1" ref="J210" ca="1">IF($Q210="","",INDEX('Nhập liệu'!$K$10:$K$10000,'Chi tiết'!$Q210))</f>
        <v/>
      </c>
      <c r="K210" s="219" t="str">
        <f t="array" aca="1" ref="K210" ca="1">IF($Q210="","",INDEX('Nhập liệu'!$L$10:$L$10000,'Chi tiết'!$Q210))</f>
        <v/>
      </c>
      <c r="L210" s="219" t="str">
        <f t="array" aca="1" ref="L210" ca="1">IF($Q210="","",INDEX('Nhập liệu'!$M$10:$M$10000,'Chi tiết'!$Q210))</f>
        <v/>
      </c>
      <c r="M210" s="219" t="str">
        <f t="array" aca="1" ref="M210" ca="1">IF($Q210="","",INDEX('Nhập liệu'!$N$10:$N$10000,'Chi tiết'!$Q210))</f>
        <v/>
      </c>
      <c r="N210" s="219" t="str">
        <f t="array" aca="1" ref="N210" ca="1">IF($Q210="","",INDEX('Nhập liệu'!$O$10:$O$10000,'Chi tiết'!$Q210))</f>
        <v/>
      </c>
      <c r="O210" s="219" t="str">
        <f t="array" aca="1" ref="O210" ca="1">IF($Q210="","",INDEX('Nhập liệu'!$P$10:$P$10000,'Chi tiết'!$Q210))</f>
        <v/>
      </c>
      <c r="P210" s="257"/>
      <c r="Q210" s="222" t="str">
        <f ca="1">IF(TYPE(MATCH($D$6,OFFSET('Nhập liệu'!$C$10,Q209,0):'Nhập liệu'!$C$10000,0)+Q209)=16,"",MATCH($D$6,OFFSET('Nhập liệu'!$C$10,Q209,0):'Nhập liệu'!$C$10000,0)+Q209)</f>
        <v/>
      </c>
    </row>
    <row r="211" spans="2:17" ht="15.75" customHeight="1">
      <c r="B211" s="217" t="str">
        <f t="array" aca="1" ref="B211" ca="1">IF($Q211="","",INDEX('Nhập liệu'!$B$10:$B$10000,'Chi tiết'!$Q211))</f>
        <v/>
      </c>
      <c r="C211" s="262"/>
      <c r="D211" s="218" t="str">
        <f t="array" aca="1" ref="D211" ca="1">IF($Q211="","",INDEX('Nhập liệu'!$E$10:$E$10000,'Chi tiết'!$Q211))</f>
        <v/>
      </c>
      <c r="E211" s="219" t="str">
        <f t="array" aca="1" ref="E211" ca="1">IF($Q211="","",INDEX('Nhập liệu'!$F$10:$F$10000,'Chi tiết'!$Q211))</f>
        <v/>
      </c>
      <c r="F211" s="220" t="str">
        <f t="array" aca="1" ref="F211" ca="1">IF($Q211="","",INDEX('Nhập liệu'!$G$10:$G$10000,'Chi tiết'!$Q211))</f>
        <v/>
      </c>
      <c r="G211" s="219" t="str">
        <f t="array" aca="1" ref="G211" ca="1">IF($Q211="","",INDEX('Nhập liệu'!$H$10:$H$10000,'Chi tiết'!$Q211))</f>
        <v/>
      </c>
      <c r="H211" s="219" t="str">
        <f t="array" aca="1" ref="H211" ca="1">IF($Q211="","",INDEX('Nhập liệu'!$I$10:$I$10000,'Chi tiết'!$Q211))</f>
        <v/>
      </c>
      <c r="I211" s="219" t="str">
        <f t="array" aca="1" ref="I211" ca="1">IF($Q211="","",INDEX('Nhập liệu'!$J$10:$J$10000,'Chi tiết'!$Q211))</f>
        <v/>
      </c>
      <c r="J211" s="219" t="str">
        <f t="array" aca="1" ref="J211" ca="1">IF($Q211="","",INDEX('Nhập liệu'!$K$10:$K$10000,'Chi tiết'!$Q211))</f>
        <v/>
      </c>
      <c r="K211" s="219" t="str">
        <f t="array" aca="1" ref="K211" ca="1">IF($Q211="","",INDEX('Nhập liệu'!$L$10:$L$10000,'Chi tiết'!$Q211))</f>
        <v/>
      </c>
      <c r="L211" s="219" t="str">
        <f t="array" aca="1" ref="L211" ca="1">IF($Q211="","",INDEX('Nhập liệu'!$M$10:$M$10000,'Chi tiết'!$Q211))</f>
        <v/>
      </c>
      <c r="M211" s="219" t="str">
        <f t="array" aca="1" ref="M211" ca="1">IF($Q211="","",INDEX('Nhập liệu'!$N$10:$N$10000,'Chi tiết'!$Q211))</f>
        <v/>
      </c>
      <c r="N211" s="219" t="str">
        <f t="array" aca="1" ref="N211" ca="1">IF($Q211="","",INDEX('Nhập liệu'!$O$10:$O$10000,'Chi tiết'!$Q211))</f>
        <v/>
      </c>
      <c r="O211" s="219" t="str">
        <f t="array" aca="1" ref="O211" ca="1">IF($Q211="","",INDEX('Nhập liệu'!$P$10:$P$10000,'Chi tiết'!$Q211))</f>
        <v/>
      </c>
      <c r="P211" s="257"/>
      <c r="Q211" s="222" t="str">
        <f ca="1">IF(TYPE(MATCH($D$6,OFFSET('Nhập liệu'!$C$10,Q210,0):'Nhập liệu'!$C$10000,0)+Q210)=16,"",MATCH($D$6,OFFSET('Nhập liệu'!$C$10,Q210,0):'Nhập liệu'!$C$10000,0)+Q210)</f>
        <v/>
      </c>
    </row>
    <row r="212" spans="2:17" ht="15.75" customHeight="1">
      <c r="B212" s="217" t="str">
        <f t="array" aca="1" ref="B212" ca="1">IF($Q212="","",INDEX('Nhập liệu'!$B$10:$B$10000,'Chi tiết'!$Q212))</f>
        <v/>
      </c>
      <c r="C212" s="262"/>
      <c r="D212" s="218" t="str">
        <f t="array" aca="1" ref="D212" ca="1">IF($Q212="","",INDEX('Nhập liệu'!$E$10:$E$10000,'Chi tiết'!$Q212))</f>
        <v/>
      </c>
      <c r="E212" s="219" t="str">
        <f t="array" aca="1" ref="E212" ca="1">IF($Q212="","",INDEX('Nhập liệu'!$F$10:$F$10000,'Chi tiết'!$Q212))</f>
        <v/>
      </c>
      <c r="F212" s="220" t="str">
        <f t="array" aca="1" ref="F212" ca="1">IF($Q212="","",INDEX('Nhập liệu'!$G$10:$G$10000,'Chi tiết'!$Q212))</f>
        <v/>
      </c>
      <c r="G212" s="219" t="str">
        <f t="array" aca="1" ref="G212" ca="1">IF($Q212="","",INDEX('Nhập liệu'!$H$10:$H$10000,'Chi tiết'!$Q212))</f>
        <v/>
      </c>
      <c r="H212" s="219" t="str">
        <f t="array" aca="1" ref="H212" ca="1">IF($Q212="","",INDEX('Nhập liệu'!$I$10:$I$10000,'Chi tiết'!$Q212))</f>
        <v/>
      </c>
      <c r="I212" s="219" t="str">
        <f t="array" aca="1" ref="I212" ca="1">IF($Q212="","",INDEX('Nhập liệu'!$J$10:$J$10000,'Chi tiết'!$Q212))</f>
        <v/>
      </c>
      <c r="J212" s="219" t="str">
        <f t="array" aca="1" ref="J212" ca="1">IF($Q212="","",INDEX('Nhập liệu'!$K$10:$K$10000,'Chi tiết'!$Q212))</f>
        <v/>
      </c>
      <c r="K212" s="219" t="str">
        <f t="array" aca="1" ref="K212" ca="1">IF($Q212="","",INDEX('Nhập liệu'!$L$10:$L$10000,'Chi tiết'!$Q212))</f>
        <v/>
      </c>
      <c r="L212" s="219" t="str">
        <f t="array" aca="1" ref="L212" ca="1">IF($Q212="","",INDEX('Nhập liệu'!$M$10:$M$10000,'Chi tiết'!$Q212))</f>
        <v/>
      </c>
      <c r="M212" s="219" t="str">
        <f t="array" aca="1" ref="M212" ca="1">IF($Q212="","",INDEX('Nhập liệu'!$N$10:$N$10000,'Chi tiết'!$Q212))</f>
        <v/>
      </c>
      <c r="N212" s="219" t="str">
        <f t="array" aca="1" ref="N212" ca="1">IF($Q212="","",INDEX('Nhập liệu'!$O$10:$O$10000,'Chi tiết'!$Q212))</f>
        <v/>
      </c>
      <c r="O212" s="219" t="str">
        <f t="array" aca="1" ref="O212" ca="1">IF($Q212="","",INDEX('Nhập liệu'!$P$10:$P$10000,'Chi tiết'!$Q212))</f>
        <v/>
      </c>
      <c r="P212" s="257"/>
      <c r="Q212" s="222" t="str">
        <f ca="1">IF(TYPE(MATCH($D$6,OFFSET('Nhập liệu'!$C$10,Q211,0):'Nhập liệu'!$C$10000,0)+Q211)=16,"",MATCH($D$6,OFFSET('Nhập liệu'!$C$10,Q211,0):'Nhập liệu'!$C$10000,0)+Q211)</f>
        <v/>
      </c>
    </row>
    <row r="213" spans="2:17" ht="15.75" customHeight="1">
      <c r="B213" s="217" t="str">
        <f t="array" aca="1" ref="B213" ca="1">IF($Q213="","",INDEX('Nhập liệu'!$B$10:$B$10000,'Chi tiết'!$Q213))</f>
        <v/>
      </c>
      <c r="C213" s="262"/>
      <c r="D213" s="218" t="str">
        <f t="array" aca="1" ref="D213" ca="1">IF($Q213="","",INDEX('Nhập liệu'!$E$10:$E$10000,'Chi tiết'!$Q213))</f>
        <v/>
      </c>
      <c r="E213" s="219" t="str">
        <f t="array" aca="1" ref="E213" ca="1">IF($Q213="","",INDEX('Nhập liệu'!$F$10:$F$10000,'Chi tiết'!$Q213))</f>
        <v/>
      </c>
      <c r="F213" s="220" t="str">
        <f t="array" aca="1" ref="F213" ca="1">IF($Q213="","",INDEX('Nhập liệu'!$G$10:$G$10000,'Chi tiết'!$Q213))</f>
        <v/>
      </c>
      <c r="G213" s="219" t="str">
        <f t="array" aca="1" ref="G213" ca="1">IF($Q213="","",INDEX('Nhập liệu'!$H$10:$H$10000,'Chi tiết'!$Q213))</f>
        <v/>
      </c>
      <c r="H213" s="219" t="str">
        <f t="array" aca="1" ref="H213" ca="1">IF($Q213="","",INDEX('Nhập liệu'!$I$10:$I$10000,'Chi tiết'!$Q213))</f>
        <v/>
      </c>
      <c r="I213" s="219" t="str">
        <f t="array" aca="1" ref="I213" ca="1">IF($Q213="","",INDEX('Nhập liệu'!$J$10:$J$10000,'Chi tiết'!$Q213))</f>
        <v/>
      </c>
      <c r="J213" s="219" t="str">
        <f t="array" aca="1" ref="J213" ca="1">IF($Q213="","",INDEX('Nhập liệu'!$K$10:$K$10000,'Chi tiết'!$Q213))</f>
        <v/>
      </c>
      <c r="K213" s="219" t="str">
        <f t="array" aca="1" ref="K213" ca="1">IF($Q213="","",INDEX('Nhập liệu'!$L$10:$L$10000,'Chi tiết'!$Q213))</f>
        <v/>
      </c>
      <c r="L213" s="219" t="str">
        <f t="array" aca="1" ref="L213" ca="1">IF($Q213="","",INDEX('Nhập liệu'!$M$10:$M$10000,'Chi tiết'!$Q213))</f>
        <v/>
      </c>
      <c r="M213" s="219" t="str">
        <f t="array" aca="1" ref="M213" ca="1">IF($Q213="","",INDEX('Nhập liệu'!$N$10:$N$10000,'Chi tiết'!$Q213))</f>
        <v/>
      </c>
      <c r="N213" s="219" t="str">
        <f t="array" aca="1" ref="N213" ca="1">IF($Q213="","",INDEX('Nhập liệu'!$O$10:$O$10000,'Chi tiết'!$Q213))</f>
        <v/>
      </c>
      <c r="O213" s="219" t="str">
        <f t="array" aca="1" ref="O213" ca="1">IF($Q213="","",INDEX('Nhập liệu'!$P$10:$P$10000,'Chi tiết'!$Q213))</f>
        <v/>
      </c>
      <c r="P213" s="257"/>
      <c r="Q213" s="222" t="str">
        <f ca="1">IF(TYPE(MATCH($D$6,OFFSET('Nhập liệu'!$C$10,Q212,0):'Nhập liệu'!$C$10000,0)+Q212)=16,"",MATCH($D$6,OFFSET('Nhập liệu'!$C$10,Q212,0):'Nhập liệu'!$C$10000,0)+Q212)</f>
        <v/>
      </c>
    </row>
    <row r="214" spans="2:17" ht="15.75" customHeight="1">
      <c r="B214" s="217" t="str">
        <f t="array" aca="1" ref="B214" ca="1">IF($Q214="","",INDEX('Nhập liệu'!$B$10:$B$10000,'Chi tiết'!$Q214))</f>
        <v/>
      </c>
      <c r="C214" s="262"/>
      <c r="D214" s="218" t="str">
        <f t="array" aca="1" ref="D214" ca="1">IF($Q214="","",INDEX('Nhập liệu'!$E$10:$E$10000,'Chi tiết'!$Q214))</f>
        <v/>
      </c>
      <c r="E214" s="219" t="str">
        <f t="array" aca="1" ref="E214" ca="1">IF($Q214="","",INDEX('Nhập liệu'!$F$10:$F$10000,'Chi tiết'!$Q214))</f>
        <v/>
      </c>
      <c r="F214" s="220" t="str">
        <f t="array" aca="1" ref="F214" ca="1">IF($Q214="","",INDEX('Nhập liệu'!$G$10:$G$10000,'Chi tiết'!$Q214))</f>
        <v/>
      </c>
      <c r="G214" s="219" t="str">
        <f t="array" aca="1" ref="G214" ca="1">IF($Q214="","",INDEX('Nhập liệu'!$H$10:$H$10000,'Chi tiết'!$Q214))</f>
        <v/>
      </c>
      <c r="H214" s="219" t="str">
        <f t="array" aca="1" ref="H214" ca="1">IF($Q214="","",INDEX('Nhập liệu'!$I$10:$I$10000,'Chi tiết'!$Q214))</f>
        <v/>
      </c>
      <c r="I214" s="219" t="str">
        <f t="array" aca="1" ref="I214" ca="1">IF($Q214="","",INDEX('Nhập liệu'!$J$10:$J$10000,'Chi tiết'!$Q214))</f>
        <v/>
      </c>
      <c r="J214" s="219" t="str">
        <f t="array" aca="1" ref="J214" ca="1">IF($Q214="","",INDEX('Nhập liệu'!$K$10:$K$10000,'Chi tiết'!$Q214))</f>
        <v/>
      </c>
      <c r="K214" s="219" t="str">
        <f t="array" aca="1" ref="K214" ca="1">IF($Q214="","",INDEX('Nhập liệu'!$L$10:$L$10000,'Chi tiết'!$Q214))</f>
        <v/>
      </c>
      <c r="L214" s="219" t="str">
        <f t="array" aca="1" ref="L214" ca="1">IF($Q214="","",INDEX('Nhập liệu'!$M$10:$M$10000,'Chi tiết'!$Q214))</f>
        <v/>
      </c>
      <c r="M214" s="219" t="str">
        <f t="array" aca="1" ref="M214" ca="1">IF($Q214="","",INDEX('Nhập liệu'!$N$10:$N$10000,'Chi tiết'!$Q214))</f>
        <v/>
      </c>
      <c r="N214" s="219" t="str">
        <f t="array" aca="1" ref="N214" ca="1">IF($Q214="","",INDEX('Nhập liệu'!$O$10:$O$10000,'Chi tiết'!$Q214))</f>
        <v/>
      </c>
      <c r="O214" s="219" t="str">
        <f t="array" aca="1" ref="O214" ca="1">IF($Q214="","",INDEX('Nhập liệu'!$P$10:$P$10000,'Chi tiết'!$Q214))</f>
        <v/>
      </c>
      <c r="P214" s="257"/>
      <c r="Q214" s="222" t="str">
        <f ca="1">IF(TYPE(MATCH($D$6,OFFSET('Nhập liệu'!$C$10,Q213,0):'Nhập liệu'!$C$10000,0)+Q213)=16,"",MATCH($D$6,OFFSET('Nhập liệu'!$C$10,Q213,0):'Nhập liệu'!$C$10000,0)+Q213)</f>
        <v/>
      </c>
    </row>
    <row r="215" spans="2:17" ht="15.75" customHeight="1">
      <c r="B215" s="217" t="str">
        <f t="array" aca="1" ref="B215" ca="1">IF($Q215="","",INDEX('Nhập liệu'!$B$10:$B$10000,'Chi tiết'!$Q215))</f>
        <v/>
      </c>
      <c r="C215" s="262"/>
      <c r="D215" s="218" t="str">
        <f t="array" aca="1" ref="D215" ca="1">IF($Q215="","",INDEX('Nhập liệu'!$E$10:$E$10000,'Chi tiết'!$Q215))</f>
        <v/>
      </c>
      <c r="E215" s="219" t="str">
        <f t="array" aca="1" ref="E215" ca="1">IF($Q215="","",INDEX('Nhập liệu'!$F$10:$F$10000,'Chi tiết'!$Q215))</f>
        <v/>
      </c>
      <c r="F215" s="220" t="str">
        <f t="array" aca="1" ref="F215" ca="1">IF($Q215="","",INDEX('Nhập liệu'!$G$10:$G$10000,'Chi tiết'!$Q215))</f>
        <v/>
      </c>
      <c r="G215" s="219" t="str">
        <f t="array" aca="1" ref="G215" ca="1">IF($Q215="","",INDEX('Nhập liệu'!$H$10:$H$10000,'Chi tiết'!$Q215))</f>
        <v/>
      </c>
      <c r="H215" s="219" t="str">
        <f t="array" aca="1" ref="H215" ca="1">IF($Q215="","",INDEX('Nhập liệu'!$I$10:$I$10000,'Chi tiết'!$Q215))</f>
        <v/>
      </c>
      <c r="I215" s="219" t="str">
        <f t="array" aca="1" ref="I215" ca="1">IF($Q215="","",INDEX('Nhập liệu'!$J$10:$J$10000,'Chi tiết'!$Q215))</f>
        <v/>
      </c>
      <c r="J215" s="219" t="str">
        <f t="array" aca="1" ref="J215" ca="1">IF($Q215="","",INDEX('Nhập liệu'!$K$10:$K$10000,'Chi tiết'!$Q215))</f>
        <v/>
      </c>
      <c r="K215" s="219" t="str">
        <f t="array" aca="1" ref="K215" ca="1">IF($Q215="","",INDEX('Nhập liệu'!$L$10:$L$10000,'Chi tiết'!$Q215))</f>
        <v/>
      </c>
      <c r="L215" s="219" t="str">
        <f t="array" aca="1" ref="L215" ca="1">IF($Q215="","",INDEX('Nhập liệu'!$M$10:$M$10000,'Chi tiết'!$Q215))</f>
        <v/>
      </c>
      <c r="M215" s="219" t="str">
        <f t="array" aca="1" ref="M215" ca="1">IF($Q215="","",INDEX('Nhập liệu'!$N$10:$N$10000,'Chi tiết'!$Q215))</f>
        <v/>
      </c>
      <c r="N215" s="219" t="str">
        <f t="array" aca="1" ref="N215" ca="1">IF($Q215="","",INDEX('Nhập liệu'!$O$10:$O$10000,'Chi tiết'!$Q215))</f>
        <v/>
      </c>
      <c r="O215" s="219" t="str">
        <f t="array" aca="1" ref="O215" ca="1">IF($Q215="","",INDEX('Nhập liệu'!$P$10:$P$10000,'Chi tiết'!$Q215))</f>
        <v/>
      </c>
      <c r="P215" s="257"/>
      <c r="Q215" s="222" t="str">
        <f ca="1">IF(TYPE(MATCH($D$6,OFFSET('Nhập liệu'!$C$10,Q214,0):'Nhập liệu'!$C$10000,0)+Q214)=16,"",MATCH($D$6,OFFSET('Nhập liệu'!$C$10,Q214,0):'Nhập liệu'!$C$10000,0)+Q214)</f>
        <v/>
      </c>
    </row>
    <row r="216" spans="2:17" ht="15.75" customHeight="1">
      <c r="B216" s="217" t="str">
        <f t="array" aca="1" ref="B216" ca="1">IF($Q216="","",INDEX('Nhập liệu'!$B$10:$B$10000,'Chi tiết'!$Q216))</f>
        <v/>
      </c>
      <c r="C216" s="262"/>
      <c r="D216" s="218" t="str">
        <f t="array" aca="1" ref="D216" ca="1">IF($Q216="","",INDEX('Nhập liệu'!$E$10:$E$10000,'Chi tiết'!$Q216))</f>
        <v/>
      </c>
      <c r="E216" s="219" t="str">
        <f t="array" aca="1" ref="E216" ca="1">IF($Q216="","",INDEX('Nhập liệu'!$F$10:$F$10000,'Chi tiết'!$Q216))</f>
        <v/>
      </c>
      <c r="F216" s="220" t="str">
        <f t="array" aca="1" ref="F216" ca="1">IF($Q216="","",INDEX('Nhập liệu'!$G$10:$G$10000,'Chi tiết'!$Q216))</f>
        <v/>
      </c>
      <c r="G216" s="219" t="str">
        <f t="array" aca="1" ref="G216" ca="1">IF($Q216="","",INDEX('Nhập liệu'!$H$10:$H$10000,'Chi tiết'!$Q216))</f>
        <v/>
      </c>
      <c r="H216" s="219" t="str">
        <f t="array" aca="1" ref="H216" ca="1">IF($Q216="","",INDEX('Nhập liệu'!$I$10:$I$10000,'Chi tiết'!$Q216))</f>
        <v/>
      </c>
      <c r="I216" s="219" t="str">
        <f t="array" aca="1" ref="I216" ca="1">IF($Q216="","",INDEX('Nhập liệu'!$J$10:$J$10000,'Chi tiết'!$Q216))</f>
        <v/>
      </c>
      <c r="J216" s="219" t="str">
        <f t="array" aca="1" ref="J216" ca="1">IF($Q216="","",INDEX('Nhập liệu'!$K$10:$K$10000,'Chi tiết'!$Q216))</f>
        <v/>
      </c>
      <c r="K216" s="219" t="str">
        <f t="array" aca="1" ref="K216" ca="1">IF($Q216="","",INDEX('Nhập liệu'!$L$10:$L$10000,'Chi tiết'!$Q216))</f>
        <v/>
      </c>
      <c r="L216" s="219" t="str">
        <f t="array" aca="1" ref="L216" ca="1">IF($Q216="","",INDEX('Nhập liệu'!$M$10:$M$10000,'Chi tiết'!$Q216))</f>
        <v/>
      </c>
      <c r="M216" s="219" t="str">
        <f t="array" aca="1" ref="M216" ca="1">IF($Q216="","",INDEX('Nhập liệu'!$N$10:$N$10000,'Chi tiết'!$Q216))</f>
        <v/>
      </c>
      <c r="N216" s="219" t="str">
        <f t="array" aca="1" ref="N216" ca="1">IF($Q216="","",INDEX('Nhập liệu'!$O$10:$O$10000,'Chi tiết'!$Q216))</f>
        <v/>
      </c>
      <c r="O216" s="219" t="str">
        <f t="array" aca="1" ref="O216" ca="1">IF($Q216="","",INDEX('Nhập liệu'!$P$10:$P$10000,'Chi tiết'!$Q216))</f>
        <v/>
      </c>
      <c r="P216" s="257"/>
      <c r="Q216" s="222" t="str">
        <f ca="1">IF(TYPE(MATCH($D$6,OFFSET('Nhập liệu'!$C$10,Q215,0):'Nhập liệu'!$C$10000,0)+Q215)=16,"",MATCH($D$6,OFFSET('Nhập liệu'!$C$10,Q215,0):'Nhập liệu'!$C$10000,0)+Q215)</f>
        <v/>
      </c>
    </row>
    <row r="217" spans="2:17" ht="15.75" customHeight="1">
      <c r="B217" s="217" t="str">
        <f t="array" aca="1" ref="B217" ca="1">IF($Q217="","",INDEX('Nhập liệu'!$B$10:$B$10000,'Chi tiết'!$Q217))</f>
        <v/>
      </c>
      <c r="C217" s="262"/>
      <c r="D217" s="218" t="str">
        <f t="array" aca="1" ref="D217" ca="1">IF($Q217="","",INDEX('Nhập liệu'!$E$10:$E$10000,'Chi tiết'!$Q217))</f>
        <v/>
      </c>
      <c r="E217" s="219" t="str">
        <f t="array" aca="1" ref="E217" ca="1">IF($Q217="","",INDEX('Nhập liệu'!$F$10:$F$10000,'Chi tiết'!$Q217))</f>
        <v/>
      </c>
      <c r="F217" s="220" t="str">
        <f t="array" aca="1" ref="F217" ca="1">IF($Q217="","",INDEX('Nhập liệu'!$G$10:$G$10000,'Chi tiết'!$Q217))</f>
        <v/>
      </c>
      <c r="G217" s="219" t="str">
        <f t="array" aca="1" ref="G217" ca="1">IF($Q217="","",INDEX('Nhập liệu'!$H$10:$H$10000,'Chi tiết'!$Q217))</f>
        <v/>
      </c>
      <c r="H217" s="219" t="str">
        <f t="array" aca="1" ref="H217" ca="1">IF($Q217="","",INDEX('Nhập liệu'!$I$10:$I$10000,'Chi tiết'!$Q217))</f>
        <v/>
      </c>
      <c r="I217" s="219" t="str">
        <f t="array" aca="1" ref="I217" ca="1">IF($Q217="","",INDEX('Nhập liệu'!$J$10:$J$10000,'Chi tiết'!$Q217))</f>
        <v/>
      </c>
      <c r="J217" s="219" t="str">
        <f t="array" aca="1" ref="J217" ca="1">IF($Q217="","",INDEX('Nhập liệu'!$K$10:$K$10000,'Chi tiết'!$Q217))</f>
        <v/>
      </c>
      <c r="K217" s="219" t="str">
        <f t="array" aca="1" ref="K217" ca="1">IF($Q217="","",INDEX('Nhập liệu'!$L$10:$L$10000,'Chi tiết'!$Q217))</f>
        <v/>
      </c>
      <c r="L217" s="219" t="str">
        <f t="array" aca="1" ref="L217" ca="1">IF($Q217="","",INDEX('Nhập liệu'!$M$10:$M$10000,'Chi tiết'!$Q217))</f>
        <v/>
      </c>
      <c r="M217" s="219" t="str">
        <f t="array" aca="1" ref="M217" ca="1">IF($Q217="","",INDEX('Nhập liệu'!$N$10:$N$10000,'Chi tiết'!$Q217))</f>
        <v/>
      </c>
      <c r="N217" s="219" t="str">
        <f t="array" aca="1" ref="N217" ca="1">IF($Q217="","",INDEX('Nhập liệu'!$O$10:$O$10000,'Chi tiết'!$Q217))</f>
        <v/>
      </c>
      <c r="O217" s="219" t="str">
        <f t="array" aca="1" ref="O217" ca="1">IF($Q217="","",INDEX('Nhập liệu'!$P$10:$P$10000,'Chi tiết'!$Q217))</f>
        <v/>
      </c>
      <c r="P217" s="257"/>
      <c r="Q217" s="222" t="str">
        <f ca="1">IF(TYPE(MATCH($D$6,OFFSET('Nhập liệu'!$C$10,Q216,0):'Nhập liệu'!$C$10000,0)+Q216)=16,"",MATCH($D$6,OFFSET('Nhập liệu'!$C$10,Q216,0):'Nhập liệu'!$C$10000,0)+Q216)</f>
        <v/>
      </c>
    </row>
    <row r="218" spans="2:17" ht="15.75" customHeight="1">
      <c r="B218" s="217" t="str">
        <f t="array" aca="1" ref="B218" ca="1">IF($Q218="","",INDEX('Nhập liệu'!$B$10:$B$10000,'Chi tiết'!$Q218))</f>
        <v/>
      </c>
      <c r="C218" s="262"/>
      <c r="D218" s="218" t="str">
        <f t="array" aca="1" ref="D218" ca="1">IF($Q218="","",INDEX('Nhập liệu'!$E$10:$E$10000,'Chi tiết'!$Q218))</f>
        <v/>
      </c>
      <c r="E218" s="219" t="str">
        <f t="array" aca="1" ref="E218" ca="1">IF($Q218="","",INDEX('Nhập liệu'!$F$10:$F$10000,'Chi tiết'!$Q218))</f>
        <v/>
      </c>
      <c r="F218" s="220" t="str">
        <f t="array" aca="1" ref="F218" ca="1">IF($Q218="","",INDEX('Nhập liệu'!$G$10:$G$10000,'Chi tiết'!$Q218))</f>
        <v/>
      </c>
      <c r="G218" s="219" t="str">
        <f t="array" aca="1" ref="G218" ca="1">IF($Q218="","",INDEX('Nhập liệu'!$H$10:$H$10000,'Chi tiết'!$Q218))</f>
        <v/>
      </c>
      <c r="H218" s="219" t="str">
        <f t="array" aca="1" ref="H218" ca="1">IF($Q218="","",INDEX('Nhập liệu'!$I$10:$I$10000,'Chi tiết'!$Q218))</f>
        <v/>
      </c>
      <c r="I218" s="219" t="str">
        <f t="array" aca="1" ref="I218" ca="1">IF($Q218="","",INDEX('Nhập liệu'!$J$10:$J$10000,'Chi tiết'!$Q218))</f>
        <v/>
      </c>
      <c r="J218" s="219" t="str">
        <f t="array" aca="1" ref="J218" ca="1">IF($Q218="","",INDEX('Nhập liệu'!$K$10:$K$10000,'Chi tiết'!$Q218))</f>
        <v/>
      </c>
      <c r="K218" s="219" t="str">
        <f t="array" aca="1" ref="K218" ca="1">IF($Q218="","",INDEX('Nhập liệu'!$L$10:$L$10000,'Chi tiết'!$Q218))</f>
        <v/>
      </c>
      <c r="L218" s="219" t="str">
        <f t="array" aca="1" ref="L218" ca="1">IF($Q218="","",INDEX('Nhập liệu'!$M$10:$M$10000,'Chi tiết'!$Q218))</f>
        <v/>
      </c>
      <c r="M218" s="219" t="str">
        <f t="array" aca="1" ref="M218" ca="1">IF($Q218="","",INDEX('Nhập liệu'!$N$10:$N$10000,'Chi tiết'!$Q218))</f>
        <v/>
      </c>
      <c r="N218" s="219" t="str">
        <f t="array" aca="1" ref="N218" ca="1">IF($Q218="","",INDEX('Nhập liệu'!$O$10:$O$10000,'Chi tiết'!$Q218))</f>
        <v/>
      </c>
      <c r="O218" s="219" t="str">
        <f t="array" aca="1" ref="O218" ca="1">IF($Q218="","",INDEX('Nhập liệu'!$P$10:$P$10000,'Chi tiết'!$Q218))</f>
        <v/>
      </c>
      <c r="P218" s="257"/>
      <c r="Q218" s="222" t="str">
        <f ca="1">IF(TYPE(MATCH($D$6,OFFSET('Nhập liệu'!$C$10,Q217,0):'Nhập liệu'!$C$10000,0)+Q217)=16,"",MATCH($D$6,OFFSET('Nhập liệu'!$C$10,Q217,0):'Nhập liệu'!$C$10000,0)+Q217)</f>
        <v/>
      </c>
    </row>
    <row r="219" spans="2:17" ht="15.75" customHeight="1">
      <c r="B219" s="217" t="str">
        <f t="array" aca="1" ref="B219" ca="1">IF($Q219="","",INDEX('Nhập liệu'!$B$10:$B$10000,'Chi tiết'!$Q219))</f>
        <v/>
      </c>
      <c r="C219" s="262"/>
      <c r="D219" s="218" t="str">
        <f t="array" aca="1" ref="D219" ca="1">IF($Q219="","",INDEX('Nhập liệu'!$E$10:$E$10000,'Chi tiết'!$Q219))</f>
        <v/>
      </c>
      <c r="E219" s="219" t="str">
        <f t="array" aca="1" ref="E219" ca="1">IF($Q219="","",INDEX('Nhập liệu'!$F$10:$F$10000,'Chi tiết'!$Q219))</f>
        <v/>
      </c>
      <c r="F219" s="220" t="str">
        <f t="array" aca="1" ref="F219" ca="1">IF($Q219="","",INDEX('Nhập liệu'!$G$10:$G$10000,'Chi tiết'!$Q219))</f>
        <v/>
      </c>
      <c r="G219" s="219" t="str">
        <f t="array" aca="1" ref="G219" ca="1">IF($Q219="","",INDEX('Nhập liệu'!$H$10:$H$10000,'Chi tiết'!$Q219))</f>
        <v/>
      </c>
      <c r="H219" s="219" t="str">
        <f t="array" aca="1" ref="H219" ca="1">IF($Q219="","",INDEX('Nhập liệu'!$I$10:$I$10000,'Chi tiết'!$Q219))</f>
        <v/>
      </c>
      <c r="I219" s="219" t="str">
        <f t="array" aca="1" ref="I219" ca="1">IF($Q219="","",INDEX('Nhập liệu'!$J$10:$J$10000,'Chi tiết'!$Q219))</f>
        <v/>
      </c>
      <c r="J219" s="219" t="str">
        <f t="array" aca="1" ref="J219" ca="1">IF($Q219="","",INDEX('Nhập liệu'!$K$10:$K$10000,'Chi tiết'!$Q219))</f>
        <v/>
      </c>
      <c r="K219" s="219" t="str">
        <f t="array" aca="1" ref="K219" ca="1">IF($Q219="","",INDEX('Nhập liệu'!$L$10:$L$10000,'Chi tiết'!$Q219))</f>
        <v/>
      </c>
      <c r="L219" s="219" t="str">
        <f t="array" aca="1" ref="L219" ca="1">IF($Q219="","",INDEX('Nhập liệu'!$M$10:$M$10000,'Chi tiết'!$Q219))</f>
        <v/>
      </c>
      <c r="M219" s="219" t="str">
        <f t="array" aca="1" ref="M219" ca="1">IF($Q219="","",INDEX('Nhập liệu'!$N$10:$N$10000,'Chi tiết'!$Q219))</f>
        <v/>
      </c>
      <c r="N219" s="219" t="str">
        <f t="array" aca="1" ref="N219" ca="1">IF($Q219="","",INDEX('Nhập liệu'!$O$10:$O$10000,'Chi tiết'!$Q219))</f>
        <v/>
      </c>
      <c r="O219" s="219" t="str">
        <f t="array" aca="1" ref="O219" ca="1">IF($Q219="","",INDEX('Nhập liệu'!$P$10:$P$10000,'Chi tiết'!$Q219))</f>
        <v/>
      </c>
      <c r="P219" s="257"/>
      <c r="Q219" s="222" t="str">
        <f ca="1">IF(TYPE(MATCH($D$6,OFFSET('Nhập liệu'!$C$10,Q218,0):'Nhập liệu'!$C$10000,0)+Q218)=16,"",MATCH($D$6,OFFSET('Nhập liệu'!$C$10,Q218,0):'Nhập liệu'!$C$10000,0)+Q218)</f>
        <v/>
      </c>
    </row>
    <row r="220" spans="2:17" ht="15.75" customHeight="1">
      <c r="B220" s="217" t="str">
        <f t="array" aca="1" ref="B220" ca="1">IF($Q220="","",INDEX('Nhập liệu'!$B$10:$B$10000,'Chi tiết'!$Q220))</f>
        <v/>
      </c>
      <c r="C220" s="262"/>
      <c r="D220" s="218" t="str">
        <f t="array" aca="1" ref="D220" ca="1">IF($Q220="","",INDEX('Nhập liệu'!$E$10:$E$10000,'Chi tiết'!$Q220))</f>
        <v/>
      </c>
      <c r="E220" s="219" t="str">
        <f t="array" aca="1" ref="E220" ca="1">IF($Q220="","",INDEX('Nhập liệu'!$F$10:$F$10000,'Chi tiết'!$Q220))</f>
        <v/>
      </c>
      <c r="F220" s="220" t="str">
        <f t="array" aca="1" ref="F220" ca="1">IF($Q220="","",INDEX('Nhập liệu'!$G$10:$G$10000,'Chi tiết'!$Q220))</f>
        <v/>
      </c>
      <c r="G220" s="219" t="str">
        <f t="array" aca="1" ref="G220" ca="1">IF($Q220="","",INDEX('Nhập liệu'!$H$10:$H$10000,'Chi tiết'!$Q220))</f>
        <v/>
      </c>
      <c r="H220" s="219" t="str">
        <f t="array" aca="1" ref="H220" ca="1">IF($Q220="","",INDEX('Nhập liệu'!$I$10:$I$10000,'Chi tiết'!$Q220))</f>
        <v/>
      </c>
      <c r="I220" s="219" t="str">
        <f t="array" aca="1" ref="I220" ca="1">IF($Q220="","",INDEX('Nhập liệu'!$J$10:$J$10000,'Chi tiết'!$Q220))</f>
        <v/>
      </c>
      <c r="J220" s="219" t="str">
        <f t="array" aca="1" ref="J220" ca="1">IF($Q220="","",INDEX('Nhập liệu'!$K$10:$K$10000,'Chi tiết'!$Q220))</f>
        <v/>
      </c>
      <c r="K220" s="219" t="str">
        <f t="array" aca="1" ref="K220" ca="1">IF($Q220="","",INDEX('Nhập liệu'!$L$10:$L$10000,'Chi tiết'!$Q220))</f>
        <v/>
      </c>
      <c r="L220" s="219" t="str">
        <f t="array" aca="1" ref="L220" ca="1">IF($Q220="","",INDEX('Nhập liệu'!$M$10:$M$10000,'Chi tiết'!$Q220))</f>
        <v/>
      </c>
      <c r="M220" s="219" t="str">
        <f t="array" aca="1" ref="M220" ca="1">IF($Q220="","",INDEX('Nhập liệu'!$N$10:$N$10000,'Chi tiết'!$Q220))</f>
        <v/>
      </c>
      <c r="N220" s="219" t="str">
        <f t="array" aca="1" ref="N220" ca="1">IF($Q220="","",INDEX('Nhập liệu'!$O$10:$O$10000,'Chi tiết'!$Q220))</f>
        <v/>
      </c>
      <c r="O220" s="219" t="str">
        <f t="array" aca="1" ref="O220" ca="1">IF($Q220="","",INDEX('Nhập liệu'!$P$10:$P$10000,'Chi tiết'!$Q220))</f>
        <v/>
      </c>
      <c r="P220" s="257"/>
      <c r="Q220" s="222" t="str">
        <f ca="1">IF(TYPE(MATCH($D$6,OFFSET('Nhập liệu'!$C$10,Q219,0):'Nhập liệu'!$C$10000,0)+Q219)=16,"",MATCH($D$6,OFFSET('Nhập liệu'!$C$10,Q219,0):'Nhập liệu'!$C$10000,0)+Q219)</f>
        <v/>
      </c>
    </row>
    <row r="221" spans="2:17" ht="15.75" customHeight="1">
      <c r="B221" s="217" t="str">
        <f t="array" aca="1" ref="B221" ca="1">IF($Q221="","",INDEX('Nhập liệu'!$B$10:$B$10000,'Chi tiết'!$Q221))</f>
        <v/>
      </c>
      <c r="C221" s="262"/>
      <c r="D221" s="218" t="str">
        <f t="array" aca="1" ref="D221" ca="1">IF($Q221="","",INDEX('Nhập liệu'!$E$10:$E$10000,'Chi tiết'!$Q221))</f>
        <v/>
      </c>
      <c r="E221" s="219" t="str">
        <f t="array" aca="1" ref="E221" ca="1">IF($Q221="","",INDEX('Nhập liệu'!$F$10:$F$10000,'Chi tiết'!$Q221))</f>
        <v/>
      </c>
      <c r="F221" s="220" t="str">
        <f t="array" aca="1" ref="F221" ca="1">IF($Q221="","",INDEX('Nhập liệu'!$G$10:$G$10000,'Chi tiết'!$Q221))</f>
        <v/>
      </c>
      <c r="G221" s="219" t="str">
        <f t="array" aca="1" ref="G221" ca="1">IF($Q221="","",INDEX('Nhập liệu'!$H$10:$H$10000,'Chi tiết'!$Q221))</f>
        <v/>
      </c>
      <c r="H221" s="219" t="str">
        <f t="array" aca="1" ref="H221" ca="1">IF($Q221="","",INDEX('Nhập liệu'!$I$10:$I$10000,'Chi tiết'!$Q221))</f>
        <v/>
      </c>
      <c r="I221" s="219" t="str">
        <f t="array" aca="1" ref="I221" ca="1">IF($Q221="","",INDEX('Nhập liệu'!$J$10:$J$10000,'Chi tiết'!$Q221))</f>
        <v/>
      </c>
      <c r="J221" s="219" t="str">
        <f t="array" aca="1" ref="J221" ca="1">IF($Q221="","",INDEX('Nhập liệu'!$K$10:$K$10000,'Chi tiết'!$Q221))</f>
        <v/>
      </c>
      <c r="K221" s="219" t="str">
        <f t="array" aca="1" ref="K221" ca="1">IF($Q221="","",INDEX('Nhập liệu'!$L$10:$L$10000,'Chi tiết'!$Q221))</f>
        <v/>
      </c>
      <c r="L221" s="219" t="str">
        <f t="array" aca="1" ref="L221" ca="1">IF($Q221="","",INDEX('Nhập liệu'!$M$10:$M$10000,'Chi tiết'!$Q221))</f>
        <v/>
      </c>
      <c r="M221" s="219" t="str">
        <f t="array" aca="1" ref="M221" ca="1">IF($Q221="","",INDEX('Nhập liệu'!$N$10:$N$10000,'Chi tiết'!$Q221))</f>
        <v/>
      </c>
      <c r="N221" s="219" t="str">
        <f t="array" aca="1" ref="N221" ca="1">IF($Q221="","",INDEX('Nhập liệu'!$O$10:$O$10000,'Chi tiết'!$Q221))</f>
        <v/>
      </c>
      <c r="O221" s="219" t="str">
        <f t="array" aca="1" ref="O221" ca="1">IF($Q221="","",INDEX('Nhập liệu'!$P$10:$P$10000,'Chi tiết'!$Q221))</f>
        <v/>
      </c>
      <c r="P221" s="257"/>
      <c r="Q221" s="222" t="str">
        <f ca="1">IF(TYPE(MATCH($D$6,OFFSET('Nhập liệu'!$C$10,Q220,0):'Nhập liệu'!$C$10000,0)+Q220)=16,"",MATCH($D$6,OFFSET('Nhập liệu'!$C$10,Q220,0):'Nhập liệu'!$C$10000,0)+Q220)</f>
        <v/>
      </c>
    </row>
    <row r="222" spans="2:17" ht="15.75" customHeight="1">
      <c r="B222" s="217" t="str">
        <f t="array" aca="1" ref="B222" ca="1">IF($Q222="","",INDEX('Nhập liệu'!$B$10:$B$10000,'Chi tiết'!$Q222))</f>
        <v/>
      </c>
      <c r="C222" s="262"/>
      <c r="D222" s="218" t="str">
        <f t="array" aca="1" ref="D222" ca="1">IF($Q222="","",INDEX('Nhập liệu'!$E$10:$E$10000,'Chi tiết'!$Q222))</f>
        <v/>
      </c>
      <c r="E222" s="219" t="str">
        <f t="array" aca="1" ref="E222" ca="1">IF($Q222="","",INDEX('Nhập liệu'!$F$10:$F$10000,'Chi tiết'!$Q222))</f>
        <v/>
      </c>
      <c r="F222" s="220" t="str">
        <f t="array" aca="1" ref="F222" ca="1">IF($Q222="","",INDEX('Nhập liệu'!$G$10:$G$10000,'Chi tiết'!$Q222))</f>
        <v/>
      </c>
      <c r="G222" s="219" t="str">
        <f t="array" aca="1" ref="G222" ca="1">IF($Q222="","",INDEX('Nhập liệu'!$H$10:$H$10000,'Chi tiết'!$Q222))</f>
        <v/>
      </c>
      <c r="H222" s="219" t="str">
        <f t="array" aca="1" ref="H222" ca="1">IF($Q222="","",INDEX('Nhập liệu'!$I$10:$I$10000,'Chi tiết'!$Q222))</f>
        <v/>
      </c>
      <c r="I222" s="219" t="str">
        <f t="array" aca="1" ref="I222" ca="1">IF($Q222="","",INDEX('Nhập liệu'!$J$10:$J$10000,'Chi tiết'!$Q222))</f>
        <v/>
      </c>
      <c r="J222" s="219" t="str">
        <f t="array" aca="1" ref="J222" ca="1">IF($Q222="","",INDEX('Nhập liệu'!$K$10:$K$10000,'Chi tiết'!$Q222))</f>
        <v/>
      </c>
      <c r="K222" s="219" t="str">
        <f t="array" aca="1" ref="K222" ca="1">IF($Q222="","",INDEX('Nhập liệu'!$L$10:$L$10000,'Chi tiết'!$Q222))</f>
        <v/>
      </c>
      <c r="L222" s="219" t="str">
        <f t="array" aca="1" ref="L222" ca="1">IF($Q222="","",INDEX('Nhập liệu'!$M$10:$M$10000,'Chi tiết'!$Q222))</f>
        <v/>
      </c>
      <c r="M222" s="219" t="str">
        <f t="array" aca="1" ref="M222" ca="1">IF($Q222="","",INDEX('Nhập liệu'!$N$10:$N$10000,'Chi tiết'!$Q222))</f>
        <v/>
      </c>
      <c r="N222" s="219" t="str">
        <f t="array" aca="1" ref="N222" ca="1">IF($Q222="","",INDEX('Nhập liệu'!$O$10:$O$10000,'Chi tiết'!$Q222))</f>
        <v/>
      </c>
      <c r="O222" s="219" t="str">
        <f t="array" aca="1" ref="O222" ca="1">IF($Q222="","",INDEX('Nhập liệu'!$P$10:$P$10000,'Chi tiết'!$Q222))</f>
        <v/>
      </c>
      <c r="P222" s="257"/>
      <c r="Q222" s="222" t="str">
        <f ca="1">IF(TYPE(MATCH($D$6,OFFSET('Nhập liệu'!$C$10,Q221,0):'Nhập liệu'!$C$10000,0)+Q221)=16,"",MATCH($D$6,OFFSET('Nhập liệu'!$C$10,Q221,0):'Nhập liệu'!$C$10000,0)+Q221)</f>
        <v/>
      </c>
    </row>
    <row r="223" spans="2:17" ht="15.75" customHeight="1">
      <c r="B223" s="217" t="str">
        <f t="array" aca="1" ref="B223" ca="1">IF($Q223="","",INDEX('Nhập liệu'!$B$10:$B$10000,'Chi tiết'!$Q223))</f>
        <v/>
      </c>
      <c r="C223" s="262"/>
      <c r="D223" s="218" t="str">
        <f t="array" aca="1" ref="D223" ca="1">IF($Q223="","",INDEX('Nhập liệu'!$E$10:$E$10000,'Chi tiết'!$Q223))</f>
        <v/>
      </c>
      <c r="E223" s="219" t="str">
        <f t="array" aca="1" ref="E223" ca="1">IF($Q223="","",INDEX('Nhập liệu'!$F$10:$F$10000,'Chi tiết'!$Q223))</f>
        <v/>
      </c>
      <c r="F223" s="220" t="str">
        <f t="array" aca="1" ref="F223" ca="1">IF($Q223="","",INDEX('Nhập liệu'!$G$10:$G$10000,'Chi tiết'!$Q223))</f>
        <v/>
      </c>
      <c r="G223" s="219" t="str">
        <f t="array" aca="1" ref="G223" ca="1">IF($Q223="","",INDEX('Nhập liệu'!$H$10:$H$10000,'Chi tiết'!$Q223))</f>
        <v/>
      </c>
      <c r="H223" s="219" t="str">
        <f t="array" aca="1" ref="H223" ca="1">IF($Q223="","",INDEX('Nhập liệu'!$I$10:$I$10000,'Chi tiết'!$Q223))</f>
        <v/>
      </c>
      <c r="I223" s="219" t="str">
        <f t="array" aca="1" ref="I223" ca="1">IF($Q223="","",INDEX('Nhập liệu'!$J$10:$J$10000,'Chi tiết'!$Q223))</f>
        <v/>
      </c>
      <c r="J223" s="219" t="str">
        <f t="array" aca="1" ref="J223" ca="1">IF($Q223="","",INDEX('Nhập liệu'!$K$10:$K$10000,'Chi tiết'!$Q223))</f>
        <v/>
      </c>
      <c r="K223" s="219" t="str">
        <f t="array" aca="1" ref="K223" ca="1">IF($Q223="","",INDEX('Nhập liệu'!$L$10:$L$10000,'Chi tiết'!$Q223))</f>
        <v/>
      </c>
      <c r="L223" s="219" t="str">
        <f t="array" aca="1" ref="L223" ca="1">IF($Q223="","",INDEX('Nhập liệu'!$M$10:$M$10000,'Chi tiết'!$Q223))</f>
        <v/>
      </c>
      <c r="M223" s="219" t="str">
        <f t="array" aca="1" ref="M223" ca="1">IF($Q223="","",INDEX('Nhập liệu'!$N$10:$N$10000,'Chi tiết'!$Q223))</f>
        <v/>
      </c>
      <c r="N223" s="219" t="str">
        <f t="array" aca="1" ref="N223" ca="1">IF($Q223="","",INDEX('Nhập liệu'!$O$10:$O$10000,'Chi tiết'!$Q223))</f>
        <v/>
      </c>
      <c r="O223" s="219" t="str">
        <f t="array" aca="1" ref="O223" ca="1">IF($Q223="","",INDEX('Nhập liệu'!$P$10:$P$10000,'Chi tiết'!$Q223))</f>
        <v/>
      </c>
      <c r="P223" s="257"/>
      <c r="Q223" s="222" t="str">
        <f ca="1">IF(TYPE(MATCH($D$6,OFFSET('Nhập liệu'!$C$10,Q222,0):'Nhập liệu'!$C$10000,0)+Q222)=16,"",MATCH($D$6,OFFSET('Nhập liệu'!$C$10,Q222,0):'Nhập liệu'!$C$10000,0)+Q222)</f>
        <v/>
      </c>
    </row>
    <row r="224" spans="2:17" ht="15.75" customHeight="1">
      <c r="B224" s="217" t="str">
        <f t="array" aca="1" ref="B224" ca="1">IF($Q224="","",INDEX('Nhập liệu'!$B$10:$B$10000,'Chi tiết'!$Q224))</f>
        <v/>
      </c>
      <c r="C224" s="262"/>
      <c r="D224" s="218" t="str">
        <f t="array" aca="1" ref="D224" ca="1">IF($Q224="","",INDEX('Nhập liệu'!$E$10:$E$10000,'Chi tiết'!$Q224))</f>
        <v/>
      </c>
      <c r="E224" s="219" t="str">
        <f t="array" aca="1" ref="E224" ca="1">IF($Q224="","",INDEX('Nhập liệu'!$F$10:$F$10000,'Chi tiết'!$Q224))</f>
        <v/>
      </c>
      <c r="F224" s="220" t="str">
        <f t="array" aca="1" ref="F224" ca="1">IF($Q224="","",INDEX('Nhập liệu'!$G$10:$G$10000,'Chi tiết'!$Q224))</f>
        <v/>
      </c>
      <c r="G224" s="219" t="str">
        <f t="array" aca="1" ref="G224" ca="1">IF($Q224="","",INDEX('Nhập liệu'!$H$10:$H$10000,'Chi tiết'!$Q224))</f>
        <v/>
      </c>
      <c r="H224" s="219" t="str">
        <f t="array" aca="1" ref="H224" ca="1">IF($Q224="","",INDEX('Nhập liệu'!$I$10:$I$10000,'Chi tiết'!$Q224))</f>
        <v/>
      </c>
      <c r="I224" s="219" t="str">
        <f t="array" aca="1" ref="I224" ca="1">IF($Q224="","",INDEX('Nhập liệu'!$J$10:$J$10000,'Chi tiết'!$Q224))</f>
        <v/>
      </c>
      <c r="J224" s="219" t="str">
        <f t="array" aca="1" ref="J224" ca="1">IF($Q224="","",INDEX('Nhập liệu'!$K$10:$K$10000,'Chi tiết'!$Q224))</f>
        <v/>
      </c>
      <c r="K224" s="219" t="str">
        <f t="array" aca="1" ref="K224" ca="1">IF($Q224="","",INDEX('Nhập liệu'!$L$10:$L$10000,'Chi tiết'!$Q224))</f>
        <v/>
      </c>
      <c r="L224" s="219" t="str">
        <f t="array" aca="1" ref="L224" ca="1">IF($Q224="","",INDEX('Nhập liệu'!$M$10:$M$10000,'Chi tiết'!$Q224))</f>
        <v/>
      </c>
      <c r="M224" s="219" t="str">
        <f t="array" aca="1" ref="M224" ca="1">IF($Q224="","",INDEX('Nhập liệu'!$N$10:$N$10000,'Chi tiết'!$Q224))</f>
        <v/>
      </c>
      <c r="N224" s="219" t="str">
        <f t="array" aca="1" ref="N224" ca="1">IF($Q224="","",INDEX('Nhập liệu'!$O$10:$O$10000,'Chi tiết'!$Q224))</f>
        <v/>
      </c>
      <c r="O224" s="219" t="str">
        <f t="array" aca="1" ref="O224" ca="1">IF($Q224="","",INDEX('Nhập liệu'!$P$10:$P$10000,'Chi tiết'!$Q224))</f>
        <v/>
      </c>
      <c r="P224" s="257"/>
      <c r="Q224" s="222" t="str">
        <f ca="1">IF(TYPE(MATCH($D$6,OFFSET('Nhập liệu'!$C$10,Q223,0):'Nhập liệu'!$C$10000,0)+Q223)=16,"",MATCH($D$6,OFFSET('Nhập liệu'!$C$10,Q223,0):'Nhập liệu'!$C$10000,0)+Q223)</f>
        <v/>
      </c>
    </row>
    <row r="225" spans="2:17" ht="15.75" customHeight="1">
      <c r="B225" s="217" t="str">
        <f t="array" aca="1" ref="B225" ca="1">IF($Q225="","",INDEX('Nhập liệu'!$B$10:$B$10000,'Chi tiết'!$Q225))</f>
        <v/>
      </c>
      <c r="C225" s="262"/>
      <c r="D225" s="218" t="str">
        <f t="array" aca="1" ref="D225" ca="1">IF($Q225="","",INDEX('Nhập liệu'!$E$10:$E$10000,'Chi tiết'!$Q225))</f>
        <v/>
      </c>
      <c r="E225" s="219" t="str">
        <f t="array" aca="1" ref="E225" ca="1">IF($Q225="","",INDEX('Nhập liệu'!$F$10:$F$10000,'Chi tiết'!$Q225))</f>
        <v/>
      </c>
      <c r="F225" s="220" t="str">
        <f t="array" aca="1" ref="F225" ca="1">IF($Q225="","",INDEX('Nhập liệu'!$G$10:$G$10000,'Chi tiết'!$Q225))</f>
        <v/>
      </c>
      <c r="G225" s="219" t="str">
        <f t="array" aca="1" ref="G225" ca="1">IF($Q225="","",INDEX('Nhập liệu'!$H$10:$H$10000,'Chi tiết'!$Q225))</f>
        <v/>
      </c>
      <c r="H225" s="219" t="str">
        <f t="array" aca="1" ref="H225" ca="1">IF($Q225="","",INDEX('Nhập liệu'!$I$10:$I$10000,'Chi tiết'!$Q225))</f>
        <v/>
      </c>
      <c r="I225" s="219" t="str">
        <f t="array" aca="1" ref="I225" ca="1">IF($Q225="","",INDEX('Nhập liệu'!$J$10:$J$10000,'Chi tiết'!$Q225))</f>
        <v/>
      </c>
      <c r="J225" s="219" t="str">
        <f t="array" aca="1" ref="J225" ca="1">IF($Q225="","",INDEX('Nhập liệu'!$K$10:$K$10000,'Chi tiết'!$Q225))</f>
        <v/>
      </c>
      <c r="K225" s="219" t="str">
        <f t="array" aca="1" ref="K225" ca="1">IF($Q225="","",INDEX('Nhập liệu'!$L$10:$L$10000,'Chi tiết'!$Q225))</f>
        <v/>
      </c>
      <c r="L225" s="219" t="str">
        <f t="array" aca="1" ref="L225" ca="1">IF($Q225="","",INDEX('Nhập liệu'!$M$10:$M$10000,'Chi tiết'!$Q225))</f>
        <v/>
      </c>
      <c r="M225" s="219" t="str">
        <f t="array" aca="1" ref="M225" ca="1">IF($Q225="","",INDEX('Nhập liệu'!$N$10:$N$10000,'Chi tiết'!$Q225))</f>
        <v/>
      </c>
      <c r="N225" s="219" t="str">
        <f t="array" aca="1" ref="N225" ca="1">IF($Q225="","",INDEX('Nhập liệu'!$O$10:$O$10000,'Chi tiết'!$Q225))</f>
        <v/>
      </c>
      <c r="O225" s="219" t="str">
        <f t="array" aca="1" ref="O225" ca="1">IF($Q225="","",INDEX('Nhập liệu'!$P$10:$P$10000,'Chi tiết'!$Q225))</f>
        <v/>
      </c>
      <c r="P225" s="257"/>
      <c r="Q225" s="222" t="str">
        <f ca="1">IF(TYPE(MATCH($D$6,OFFSET('Nhập liệu'!$C$10,Q224,0):'Nhập liệu'!$C$10000,0)+Q224)=16,"",MATCH($D$6,OFFSET('Nhập liệu'!$C$10,Q224,0):'Nhập liệu'!$C$10000,0)+Q224)</f>
        <v/>
      </c>
    </row>
    <row r="226" spans="2:17" ht="15.75" customHeight="1">
      <c r="B226" s="217" t="str">
        <f t="array" aca="1" ref="B226" ca="1">IF($Q226="","",INDEX('Nhập liệu'!$B$10:$B$10000,'Chi tiết'!$Q226))</f>
        <v/>
      </c>
      <c r="C226" s="262"/>
      <c r="D226" s="218" t="str">
        <f t="array" aca="1" ref="D226" ca="1">IF($Q226="","",INDEX('Nhập liệu'!$E$10:$E$10000,'Chi tiết'!$Q226))</f>
        <v/>
      </c>
      <c r="E226" s="219" t="str">
        <f t="array" aca="1" ref="E226" ca="1">IF($Q226="","",INDEX('Nhập liệu'!$F$10:$F$10000,'Chi tiết'!$Q226))</f>
        <v/>
      </c>
      <c r="F226" s="220" t="str">
        <f t="array" aca="1" ref="F226" ca="1">IF($Q226="","",INDEX('Nhập liệu'!$G$10:$G$10000,'Chi tiết'!$Q226))</f>
        <v/>
      </c>
      <c r="G226" s="219" t="str">
        <f t="array" aca="1" ref="G226" ca="1">IF($Q226="","",INDEX('Nhập liệu'!$H$10:$H$10000,'Chi tiết'!$Q226))</f>
        <v/>
      </c>
      <c r="H226" s="219" t="str">
        <f t="array" aca="1" ref="H226" ca="1">IF($Q226="","",INDEX('Nhập liệu'!$I$10:$I$10000,'Chi tiết'!$Q226))</f>
        <v/>
      </c>
      <c r="I226" s="219" t="str">
        <f t="array" aca="1" ref="I226" ca="1">IF($Q226="","",INDEX('Nhập liệu'!$J$10:$J$10000,'Chi tiết'!$Q226))</f>
        <v/>
      </c>
      <c r="J226" s="219" t="str">
        <f t="array" aca="1" ref="J226" ca="1">IF($Q226="","",INDEX('Nhập liệu'!$K$10:$K$10000,'Chi tiết'!$Q226))</f>
        <v/>
      </c>
      <c r="K226" s="219" t="str">
        <f t="array" aca="1" ref="K226" ca="1">IF($Q226="","",INDEX('Nhập liệu'!$L$10:$L$10000,'Chi tiết'!$Q226))</f>
        <v/>
      </c>
      <c r="L226" s="219" t="str">
        <f t="array" aca="1" ref="L226" ca="1">IF($Q226="","",INDEX('Nhập liệu'!$M$10:$M$10000,'Chi tiết'!$Q226))</f>
        <v/>
      </c>
      <c r="M226" s="219" t="str">
        <f t="array" aca="1" ref="M226" ca="1">IF($Q226="","",INDEX('Nhập liệu'!$N$10:$N$10000,'Chi tiết'!$Q226))</f>
        <v/>
      </c>
      <c r="N226" s="219" t="str">
        <f t="array" aca="1" ref="N226" ca="1">IF($Q226="","",INDEX('Nhập liệu'!$O$10:$O$10000,'Chi tiết'!$Q226))</f>
        <v/>
      </c>
      <c r="O226" s="219" t="str">
        <f t="array" aca="1" ref="O226" ca="1">IF($Q226="","",INDEX('Nhập liệu'!$P$10:$P$10000,'Chi tiết'!$Q226))</f>
        <v/>
      </c>
      <c r="P226" s="257"/>
      <c r="Q226" s="222" t="str">
        <f ca="1">IF(TYPE(MATCH($D$6,OFFSET('Nhập liệu'!$C$10,Q225,0):'Nhập liệu'!$C$10000,0)+Q225)=16,"",MATCH($D$6,OFFSET('Nhập liệu'!$C$10,Q225,0):'Nhập liệu'!$C$10000,0)+Q225)</f>
        <v/>
      </c>
    </row>
    <row r="227" spans="2:17" ht="15.75" customHeight="1">
      <c r="B227" s="217" t="str">
        <f t="array" aca="1" ref="B227" ca="1">IF($Q227="","",INDEX('Nhập liệu'!$B$10:$B$10000,'Chi tiết'!$Q227))</f>
        <v/>
      </c>
      <c r="C227" s="262"/>
      <c r="D227" s="218" t="str">
        <f t="array" aca="1" ref="D227" ca="1">IF($Q227="","",INDEX('Nhập liệu'!$E$10:$E$10000,'Chi tiết'!$Q227))</f>
        <v/>
      </c>
      <c r="E227" s="219" t="str">
        <f t="array" aca="1" ref="E227" ca="1">IF($Q227="","",INDEX('Nhập liệu'!$F$10:$F$10000,'Chi tiết'!$Q227))</f>
        <v/>
      </c>
      <c r="F227" s="220" t="str">
        <f t="array" aca="1" ref="F227" ca="1">IF($Q227="","",INDEX('Nhập liệu'!$G$10:$G$10000,'Chi tiết'!$Q227))</f>
        <v/>
      </c>
      <c r="G227" s="219" t="str">
        <f t="array" aca="1" ref="G227" ca="1">IF($Q227="","",INDEX('Nhập liệu'!$H$10:$H$10000,'Chi tiết'!$Q227))</f>
        <v/>
      </c>
      <c r="H227" s="219" t="str">
        <f t="array" aca="1" ref="H227" ca="1">IF($Q227="","",INDEX('Nhập liệu'!$I$10:$I$10000,'Chi tiết'!$Q227))</f>
        <v/>
      </c>
      <c r="I227" s="219" t="str">
        <f t="array" aca="1" ref="I227" ca="1">IF($Q227="","",INDEX('Nhập liệu'!$J$10:$J$10000,'Chi tiết'!$Q227))</f>
        <v/>
      </c>
      <c r="J227" s="219" t="str">
        <f t="array" aca="1" ref="J227" ca="1">IF($Q227="","",INDEX('Nhập liệu'!$K$10:$K$10000,'Chi tiết'!$Q227))</f>
        <v/>
      </c>
      <c r="K227" s="219" t="str">
        <f t="array" aca="1" ref="K227" ca="1">IF($Q227="","",INDEX('Nhập liệu'!$L$10:$L$10000,'Chi tiết'!$Q227))</f>
        <v/>
      </c>
      <c r="L227" s="219" t="str">
        <f t="array" aca="1" ref="L227" ca="1">IF($Q227="","",INDEX('Nhập liệu'!$M$10:$M$10000,'Chi tiết'!$Q227))</f>
        <v/>
      </c>
      <c r="M227" s="219" t="str">
        <f t="array" aca="1" ref="M227" ca="1">IF($Q227="","",INDEX('Nhập liệu'!$N$10:$N$10000,'Chi tiết'!$Q227))</f>
        <v/>
      </c>
      <c r="N227" s="219" t="str">
        <f t="array" aca="1" ref="N227" ca="1">IF($Q227="","",INDEX('Nhập liệu'!$O$10:$O$10000,'Chi tiết'!$Q227))</f>
        <v/>
      </c>
      <c r="O227" s="219" t="str">
        <f t="array" aca="1" ref="O227" ca="1">IF($Q227="","",INDEX('Nhập liệu'!$P$10:$P$10000,'Chi tiết'!$Q227))</f>
        <v/>
      </c>
      <c r="P227" s="257"/>
      <c r="Q227" s="222" t="str">
        <f ca="1">IF(TYPE(MATCH($D$6,OFFSET('Nhập liệu'!$C$10,Q226,0):'Nhập liệu'!$C$10000,0)+Q226)=16,"",MATCH($D$6,OFFSET('Nhập liệu'!$C$10,Q226,0):'Nhập liệu'!$C$10000,0)+Q226)</f>
        <v/>
      </c>
    </row>
    <row r="228" spans="2:17" ht="15.75" customHeight="1">
      <c r="B228" s="217" t="str">
        <f t="array" aca="1" ref="B228" ca="1">IF($Q228="","",INDEX('Nhập liệu'!$B$10:$B$10000,'Chi tiết'!$Q228))</f>
        <v/>
      </c>
      <c r="C228" s="262"/>
      <c r="D228" s="218" t="str">
        <f t="array" aca="1" ref="D228" ca="1">IF($Q228="","",INDEX('Nhập liệu'!$E$10:$E$10000,'Chi tiết'!$Q228))</f>
        <v/>
      </c>
      <c r="E228" s="219" t="str">
        <f t="array" aca="1" ref="E228" ca="1">IF($Q228="","",INDEX('Nhập liệu'!$F$10:$F$10000,'Chi tiết'!$Q228))</f>
        <v/>
      </c>
      <c r="F228" s="220" t="str">
        <f t="array" aca="1" ref="F228" ca="1">IF($Q228="","",INDEX('Nhập liệu'!$G$10:$G$10000,'Chi tiết'!$Q228))</f>
        <v/>
      </c>
      <c r="G228" s="219" t="str">
        <f t="array" aca="1" ref="G228" ca="1">IF($Q228="","",INDEX('Nhập liệu'!$H$10:$H$10000,'Chi tiết'!$Q228))</f>
        <v/>
      </c>
      <c r="H228" s="219" t="str">
        <f t="array" aca="1" ref="H228" ca="1">IF($Q228="","",INDEX('Nhập liệu'!$I$10:$I$10000,'Chi tiết'!$Q228))</f>
        <v/>
      </c>
      <c r="I228" s="219" t="str">
        <f t="array" aca="1" ref="I228" ca="1">IF($Q228="","",INDEX('Nhập liệu'!$J$10:$J$10000,'Chi tiết'!$Q228))</f>
        <v/>
      </c>
      <c r="J228" s="219" t="str">
        <f t="array" aca="1" ref="J228" ca="1">IF($Q228="","",INDEX('Nhập liệu'!$K$10:$K$10000,'Chi tiết'!$Q228))</f>
        <v/>
      </c>
      <c r="K228" s="219" t="str">
        <f t="array" aca="1" ref="K228" ca="1">IF($Q228="","",INDEX('Nhập liệu'!$L$10:$L$10000,'Chi tiết'!$Q228))</f>
        <v/>
      </c>
      <c r="L228" s="219" t="str">
        <f t="array" aca="1" ref="L228" ca="1">IF($Q228="","",INDEX('Nhập liệu'!$M$10:$M$10000,'Chi tiết'!$Q228))</f>
        <v/>
      </c>
      <c r="M228" s="219" t="str">
        <f t="array" aca="1" ref="M228" ca="1">IF($Q228="","",INDEX('Nhập liệu'!$N$10:$N$10000,'Chi tiết'!$Q228))</f>
        <v/>
      </c>
      <c r="N228" s="219" t="str">
        <f t="array" aca="1" ref="N228" ca="1">IF($Q228="","",INDEX('Nhập liệu'!$O$10:$O$10000,'Chi tiết'!$Q228))</f>
        <v/>
      </c>
      <c r="O228" s="219" t="str">
        <f t="array" aca="1" ref="O228" ca="1">IF($Q228="","",INDEX('Nhập liệu'!$P$10:$P$10000,'Chi tiết'!$Q228))</f>
        <v/>
      </c>
      <c r="P228" s="257"/>
      <c r="Q228" s="222" t="str">
        <f ca="1">IF(TYPE(MATCH($D$6,OFFSET('Nhập liệu'!$C$10,Q227,0):'Nhập liệu'!$C$10000,0)+Q227)=16,"",MATCH($D$6,OFFSET('Nhập liệu'!$C$10,Q227,0):'Nhập liệu'!$C$10000,0)+Q227)</f>
        <v/>
      </c>
    </row>
    <row r="229" spans="2:17" ht="15.75" customHeight="1">
      <c r="B229" s="217" t="str">
        <f t="array" aca="1" ref="B229" ca="1">IF($Q229="","",INDEX('Nhập liệu'!$B$10:$B$10000,'Chi tiết'!$Q229))</f>
        <v/>
      </c>
      <c r="C229" s="262"/>
      <c r="D229" s="218" t="str">
        <f t="array" aca="1" ref="D229" ca="1">IF($Q229="","",INDEX('Nhập liệu'!$E$10:$E$10000,'Chi tiết'!$Q229))</f>
        <v/>
      </c>
      <c r="E229" s="219" t="str">
        <f t="array" aca="1" ref="E229" ca="1">IF($Q229="","",INDEX('Nhập liệu'!$F$10:$F$10000,'Chi tiết'!$Q229))</f>
        <v/>
      </c>
      <c r="F229" s="220" t="str">
        <f t="array" aca="1" ref="F229" ca="1">IF($Q229="","",INDEX('Nhập liệu'!$G$10:$G$10000,'Chi tiết'!$Q229))</f>
        <v/>
      </c>
      <c r="G229" s="219" t="str">
        <f t="array" aca="1" ref="G229" ca="1">IF($Q229="","",INDEX('Nhập liệu'!$H$10:$H$10000,'Chi tiết'!$Q229))</f>
        <v/>
      </c>
      <c r="H229" s="219" t="str">
        <f t="array" aca="1" ref="H229" ca="1">IF($Q229="","",INDEX('Nhập liệu'!$I$10:$I$10000,'Chi tiết'!$Q229))</f>
        <v/>
      </c>
      <c r="I229" s="219" t="str">
        <f t="array" aca="1" ref="I229" ca="1">IF($Q229="","",INDEX('Nhập liệu'!$J$10:$J$10000,'Chi tiết'!$Q229))</f>
        <v/>
      </c>
      <c r="J229" s="219" t="str">
        <f t="array" aca="1" ref="J229" ca="1">IF($Q229="","",INDEX('Nhập liệu'!$K$10:$K$10000,'Chi tiết'!$Q229))</f>
        <v/>
      </c>
      <c r="K229" s="219" t="str">
        <f t="array" aca="1" ref="K229" ca="1">IF($Q229="","",INDEX('Nhập liệu'!$L$10:$L$10000,'Chi tiết'!$Q229))</f>
        <v/>
      </c>
      <c r="L229" s="219" t="str">
        <f t="array" aca="1" ref="L229" ca="1">IF($Q229="","",INDEX('Nhập liệu'!$M$10:$M$10000,'Chi tiết'!$Q229))</f>
        <v/>
      </c>
      <c r="M229" s="219" t="str">
        <f t="array" aca="1" ref="M229" ca="1">IF($Q229="","",INDEX('Nhập liệu'!$N$10:$N$10000,'Chi tiết'!$Q229))</f>
        <v/>
      </c>
      <c r="N229" s="219" t="str">
        <f t="array" aca="1" ref="N229" ca="1">IF($Q229="","",INDEX('Nhập liệu'!$O$10:$O$10000,'Chi tiết'!$Q229))</f>
        <v/>
      </c>
      <c r="O229" s="219" t="str">
        <f t="array" aca="1" ref="O229" ca="1">IF($Q229="","",INDEX('Nhập liệu'!$P$10:$P$10000,'Chi tiết'!$Q229))</f>
        <v/>
      </c>
      <c r="P229" s="257"/>
      <c r="Q229" s="222" t="str">
        <f ca="1">IF(TYPE(MATCH($D$6,OFFSET('Nhập liệu'!$C$10,Q228,0):'Nhập liệu'!$C$10000,0)+Q228)=16,"",MATCH($D$6,OFFSET('Nhập liệu'!$C$10,Q228,0):'Nhập liệu'!$C$10000,0)+Q228)</f>
        <v/>
      </c>
    </row>
    <row r="230" spans="2:17" ht="15.75" customHeight="1">
      <c r="B230" s="217" t="str">
        <f t="array" aca="1" ref="B230" ca="1">IF($Q230="","",INDEX('Nhập liệu'!$B$10:$B$10000,'Chi tiết'!$Q230))</f>
        <v/>
      </c>
      <c r="C230" s="262"/>
      <c r="D230" s="218" t="str">
        <f t="array" aca="1" ref="D230" ca="1">IF($Q230="","",INDEX('Nhập liệu'!$E$10:$E$10000,'Chi tiết'!$Q230))</f>
        <v/>
      </c>
      <c r="E230" s="219" t="str">
        <f t="array" aca="1" ref="E230" ca="1">IF($Q230="","",INDEX('Nhập liệu'!$F$10:$F$10000,'Chi tiết'!$Q230))</f>
        <v/>
      </c>
      <c r="F230" s="220" t="str">
        <f t="array" aca="1" ref="F230" ca="1">IF($Q230="","",INDEX('Nhập liệu'!$G$10:$G$10000,'Chi tiết'!$Q230))</f>
        <v/>
      </c>
      <c r="G230" s="219" t="str">
        <f t="array" aca="1" ref="G230" ca="1">IF($Q230="","",INDEX('Nhập liệu'!$H$10:$H$10000,'Chi tiết'!$Q230))</f>
        <v/>
      </c>
      <c r="H230" s="219" t="str">
        <f t="array" aca="1" ref="H230" ca="1">IF($Q230="","",INDEX('Nhập liệu'!$I$10:$I$10000,'Chi tiết'!$Q230))</f>
        <v/>
      </c>
      <c r="I230" s="219" t="str">
        <f t="array" aca="1" ref="I230" ca="1">IF($Q230="","",INDEX('Nhập liệu'!$J$10:$J$10000,'Chi tiết'!$Q230))</f>
        <v/>
      </c>
      <c r="J230" s="219" t="str">
        <f t="array" aca="1" ref="J230" ca="1">IF($Q230="","",INDEX('Nhập liệu'!$K$10:$K$10000,'Chi tiết'!$Q230))</f>
        <v/>
      </c>
      <c r="K230" s="219" t="str">
        <f t="array" aca="1" ref="K230" ca="1">IF($Q230="","",INDEX('Nhập liệu'!$L$10:$L$10000,'Chi tiết'!$Q230))</f>
        <v/>
      </c>
      <c r="L230" s="219" t="str">
        <f t="array" aca="1" ref="L230" ca="1">IF($Q230="","",INDEX('Nhập liệu'!$M$10:$M$10000,'Chi tiết'!$Q230))</f>
        <v/>
      </c>
      <c r="M230" s="219" t="str">
        <f t="array" aca="1" ref="M230" ca="1">IF($Q230="","",INDEX('Nhập liệu'!$N$10:$N$10000,'Chi tiết'!$Q230))</f>
        <v/>
      </c>
      <c r="N230" s="219" t="str">
        <f t="array" aca="1" ref="N230" ca="1">IF($Q230="","",INDEX('Nhập liệu'!$O$10:$O$10000,'Chi tiết'!$Q230))</f>
        <v/>
      </c>
      <c r="O230" s="219" t="str">
        <f t="array" aca="1" ref="O230" ca="1">IF($Q230="","",INDEX('Nhập liệu'!$P$10:$P$10000,'Chi tiết'!$Q230))</f>
        <v/>
      </c>
      <c r="P230" s="257"/>
      <c r="Q230" s="222" t="str">
        <f ca="1">IF(TYPE(MATCH($D$6,OFFSET('Nhập liệu'!$C$10,Q229,0):'Nhập liệu'!$C$10000,0)+Q229)=16,"",MATCH($D$6,OFFSET('Nhập liệu'!$C$10,Q229,0):'Nhập liệu'!$C$10000,0)+Q229)</f>
        <v/>
      </c>
    </row>
    <row r="231" spans="2:17" ht="15.75" customHeight="1">
      <c r="B231" s="217" t="str">
        <f t="array" aca="1" ref="B231" ca="1">IF($Q231="","",INDEX('Nhập liệu'!$B$10:$B$10000,'Chi tiết'!$Q231))</f>
        <v/>
      </c>
      <c r="C231" s="262"/>
      <c r="D231" s="218" t="str">
        <f t="array" aca="1" ref="D231" ca="1">IF($Q231="","",INDEX('Nhập liệu'!$E$10:$E$10000,'Chi tiết'!$Q231))</f>
        <v/>
      </c>
      <c r="E231" s="219" t="str">
        <f t="array" aca="1" ref="E231" ca="1">IF($Q231="","",INDEX('Nhập liệu'!$F$10:$F$10000,'Chi tiết'!$Q231))</f>
        <v/>
      </c>
      <c r="F231" s="220" t="str">
        <f t="array" aca="1" ref="F231" ca="1">IF($Q231="","",INDEX('Nhập liệu'!$G$10:$G$10000,'Chi tiết'!$Q231))</f>
        <v/>
      </c>
      <c r="G231" s="219" t="str">
        <f t="array" aca="1" ref="G231" ca="1">IF($Q231="","",INDEX('Nhập liệu'!$H$10:$H$10000,'Chi tiết'!$Q231))</f>
        <v/>
      </c>
      <c r="H231" s="219" t="str">
        <f t="array" aca="1" ref="H231" ca="1">IF($Q231="","",INDEX('Nhập liệu'!$I$10:$I$10000,'Chi tiết'!$Q231))</f>
        <v/>
      </c>
      <c r="I231" s="219" t="str">
        <f t="array" aca="1" ref="I231" ca="1">IF($Q231="","",INDEX('Nhập liệu'!$J$10:$J$10000,'Chi tiết'!$Q231))</f>
        <v/>
      </c>
      <c r="J231" s="219" t="str">
        <f t="array" aca="1" ref="J231" ca="1">IF($Q231="","",INDEX('Nhập liệu'!$K$10:$K$10000,'Chi tiết'!$Q231))</f>
        <v/>
      </c>
      <c r="K231" s="219" t="str">
        <f t="array" aca="1" ref="K231" ca="1">IF($Q231="","",INDEX('Nhập liệu'!$L$10:$L$10000,'Chi tiết'!$Q231))</f>
        <v/>
      </c>
      <c r="L231" s="219" t="str">
        <f t="array" aca="1" ref="L231" ca="1">IF($Q231="","",INDEX('Nhập liệu'!$M$10:$M$10000,'Chi tiết'!$Q231))</f>
        <v/>
      </c>
      <c r="M231" s="219" t="str">
        <f t="array" aca="1" ref="M231" ca="1">IF($Q231="","",INDEX('Nhập liệu'!$N$10:$N$10000,'Chi tiết'!$Q231))</f>
        <v/>
      </c>
      <c r="N231" s="219" t="str">
        <f t="array" aca="1" ref="N231" ca="1">IF($Q231="","",INDEX('Nhập liệu'!$O$10:$O$10000,'Chi tiết'!$Q231))</f>
        <v/>
      </c>
      <c r="O231" s="219" t="str">
        <f t="array" aca="1" ref="O231" ca="1">IF($Q231="","",INDEX('Nhập liệu'!$P$10:$P$10000,'Chi tiết'!$Q231))</f>
        <v/>
      </c>
      <c r="P231" s="257"/>
      <c r="Q231" s="222" t="str">
        <f ca="1">IF(TYPE(MATCH($D$6,OFFSET('Nhập liệu'!$C$10,Q230,0):'Nhập liệu'!$C$10000,0)+Q230)=16,"",MATCH($D$6,OFFSET('Nhập liệu'!$C$10,Q230,0):'Nhập liệu'!$C$10000,0)+Q230)</f>
        <v/>
      </c>
    </row>
    <row r="232" spans="2:17" ht="15.75" customHeight="1">
      <c r="B232" s="217" t="str">
        <f t="array" aca="1" ref="B232" ca="1">IF($Q232="","",INDEX('Nhập liệu'!$B$10:$B$10000,'Chi tiết'!$Q232))</f>
        <v/>
      </c>
      <c r="C232" s="262"/>
      <c r="D232" s="218" t="str">
        <f t="array" aca="1" ref="D232" ca="1">IF($Q232="","",INDEX('Nhập liệu'!$E$10:$E$10000,'Chi tiết'!$Q232))</f>
        <v/>
      </c>
      <c r="E232" s="219" t="str">
        <f t="array" aca="1" ref="E232" ca="1">IF($Q232="","",INDEX('Nhập liệu'!$F$10:$F$10000,'Chi tiết'!$Q232))</f>
        <v/>
      </c>
      <c r="F232" s="220" t="str">
        <f t="array" aca="1" ref="F232" ca="1">IF($Q232="","",INDEX('Nhập liệu'!$G$10:$G$10000,'Chi tiết'!$Q232))</f>
        <v/>
      </c>
      <c r="G232" s="219" t="str">
        <f t="array" aca="1" ref="G232" ca="1">IF($Q232="","",INDEX('Nhập liệu'!$H$10:$H$10000,'Chi tiết'!$Q232))</f>
        <v/>
      </c>
      <c r="H232" s="219" t="str">
        <f t="array" aca="1" ref="H232" ca="1">IF($Q232="","",INDEX('Nhập liệu'!$I$10:$I$10000,'Chi tiết'!$Q232))</f>
        <v/>
      </c>
      <c r="I232" s="219" t="str">
        <f t="array" aca="1" ref="I232" ca="1">IF($Q232="","",INDEX('Nhập liệu'!$J$10:$J$10000,'Chi tiết'!$Q232))</f>
        <v/>
      </c>
      <c r="J232" s="219" t="str">
        <f t="array" aca="1" ref="J232" ca="1">IF($Q232="","",INDEX('Nhập liệu'!$K$10:$K$10000,'Chi tiết'!$Q232))</f>
        <v/>
      </c>
      <c r="K232" s="219" t="str">
        <f t="array" aca="1" ref="K232" ca="1">IF($Q232="","",INDEX('Nhập liệu'!$L$10:$L$10000,'Chi tiết'!$Q232))</f>
        <v/>
      </c>
      <c r="L232" s="219" t="str">
        <f t="array" aca="1" ref="L232" ca="1">IF($Q232="","",INDEX('Nhập liệu'!$M$10:$M$10000,'Chi tiết'!$Q232))</f>
        <v/>
      </c>
      <c r="M232" s="219" t="str">
        <f t="array" aca="1" ref="M232" ca="1">IF($Q232="","",INDEX('Nhập liệu'!$N$10:$N$10000,'Chi tiết'!$Q232))</f>
        <v/>
      </c>
      <c r="N232" s="219" t="str">
        <f t="array" aca="1" ref="N232" ca="1">IF($Q232="","",INDEX('Nhập liệu'!$O$10:$O$10000,'Chi tiết'!$Q232))</f>
        <v/>
      </c>
      <c r="O232" s="219" t="str">
        <f t="array" aca="1" ref="O232" ca="1">IF($Q232="","",INDEX('Nhập liệu'!$P$10:$P$10000,'Chi tiết'!$Q232))</f>
        <v/>
      </c>
      <c r="P232" s="257"/>
      <c r="Q232" s="222" t="str">
        <f ca="1">IF(TYPE(MATCH($D$6,OFFSET('Nhập liệu'!$C$10,Q231,0):'Nhập liệu'!$C$10000,0)+Q231)=16,"",MATCH($D$6,OFFSET('Nhập liệu'!$C$10,Q231,0):'Nhập liệu'!$C$10000,0)+Q231)</f>
        <v/>
      </c>
    </row>
    <row r="233" spans="2:17" ht="15.75" customHeight="1">
      <c r="B233" s="217" t="str">
        <f t="array" aca="1" ref="B233" ca="1">IF($Q233="","",INDEX('Nhập liệu'!$B$10:$B$10000,'Chi tiết'!$Q233))</f>
        <v/>
      </c>
      <c r="C233" s="262"/>
      <c r="D233" s="218" t="str">
        <f t="array" aca="1" ref="D233" ca="1">IF($Q233="","",INDEX('Nhập liệu'!$E$10:$E$10000,'Chi tiết'!$Q233))</f>
        <v/>
      </c>
      <c r="E233" s="219" t="str">
        <f t="array" aca="1" ref="E233" ca="1">IF($Q233="","",INDEX('Nhập liệu'!$F$10:$F$10000,'Chi tiết'!$Q233))</f>
        <v/>
      </c>
      <c r="F233" s="220" t="str">
        <f t="array" aca="1" ref="F233" ca="1">IF($Q233="","",INDEX('Nhập liệu'!$G$10:$G$10000,'Chi tiết'!$Q233))</f>
        <v/>
      </c>
      <c r="G233" s="219" t="str">
        <f t="array" aca="1" ref="G233" ca="1">IF($Q233="","",INDEX('Nhập liệu'!$H$10:$H$10000,'Chi tiết'!$Q233))</f>
        <v/>
      </c>
      <c r="H233" s="219" t="str">
        <f t="array" aca="1" ref="H233" ca="1">IF($Q233="","",INDEX('Nhập liệu'!$I$10:$I$10000,'Chi tiết'!$Q233))</f>
        <v/>
      </c>
      <c r="I233" s="219" t="str">
        <f t="array" aca="1" ref="I233" ca="1">IF($Q233="","",INDEX('Nhập liệu'!$J$10:$J$10000,'Chi tiết'!$Q233))</f>
        <v/>
      </c>
      <c r="J233" s="219" t="str">
        <f t="array" aca="1" ref="J233" ca="1">IF($Q233="","",INDEX('Nhập liệu'!$K$10:$K$10000,'Chi tiết'!$Q233))</f>
        <v/>
      </c>
      <c r="K233" s="219" t="str">
        <f t="array" aca="1" ref="K233" ca="1">IF($Q233="","",INDEX('Nhập liệu'!$L$10:$L$10000,'Chi tiết'!$Q233))</f>
        <v/>
      </c>
      <c r="L233" s="219" t="str">
        <f t="array" aca="1" ref="L233" ca="1">IF($Q233="","",INDEX('Nhập liệu'!$M$10:$M$10000,'Chi tiết'!$Q233))</f>
        <v/>
      </c>
      <c r="M233" s="219" t="str">
        <f t="array" aca="1" ref="M233" ca="1">IF($Q233="","",INDEX('Nhập liệu'!$N$10:$N$10000,'Chi tiết'!$Q233))</f>
        <v/>
      </c>
      <c r="N233" s="219" t="str">
        <f t="array" aca="1" ref="N233" ca="1">IF($Q233="","",INDEX('Nhập liệu'!$O$10:$O$10000,'Chi tiết'!$Q233))</f>
        <v/>
      </c>
      <c r="O233" s="219" t="str">
        <f t="array" aca="1" ref="O233" ca="1">IF($Q233="","",INDEX('Nhập liệu'!$P$10:$P$10000,'Chi tiết'!$Q233))</f>
        <v/>
      </c>
      <c r="P233" s="257"/>
      <c r="Q233" s="222" t="str">
        <f ca="1">IF(TYPE(MATCH($D$6,OFFSET('Nhập liệu'!$C$10,Q232,0):'Nhập liệu'!$C$10000,0)+Q232)=16,"",MATCH($D$6,OFFSET('Nhập liệu'!$C$10,Q232,0):'Nhập liệu'!$C$10000,0)+Q232)</f>
        <v/>
      </c>
    </row>
    <row r="234" spans="2:17" ht="15.75" customHeight="1">
      <c r="B234" s="217" t="str">
        <f t="array" aca="1" ref="B234" ca="1">IF($Q234="","",INDEX('Nhập liệu'!$B$10:$B$10000,'Chi tiết'!$Q234))</f>
        <v/>
      </c>
      <c r="C234" s="262"/>
      <c r="D234" s="218" t="str">
        <f t="array" aca="1" ref="D234" ca="1">IF($Q234="","",INDEX('Nhập liệu'!$E$10:$E$10000,'Chi tiết'!$Q234))</f>
        <v/>
      </c>
      <c r="E234" s="219" t="str">
        <f t="array" aca="1" ref="E234" ca="1">IF($Q234="","",INDEX('Nhập liệu'!$F$10:$F$10000,'Chi tiết'!$Q234))</f>
        <v/>
      </c>
      <c r="F234" s="220" t="str">
        <f t="array" aca="1" ref="F234" ca="1">IF($Q234="","",INDEX('Nhập liệu'!$G$10:$G$10000,'Chi tiết'!$Q234))</f>
        <v/>
      </c>
      <c r="G234" s="219" t="str">
        <f t="array" aca="1" ref="G234" ca="1">IF($Q234="","",INDEX('Nhập liệu'!$H$10:$H$10000,'Chi tiết'!$Q234))</f>
        <v/>
      </c>
      <c r="H234" s="219" t="str">
        <f t="array" aca="1" ref="H234" ca="1">IF($Q234="","",INDEX('Nhập liệu'!$I$10:$I$10000,'Chi tiết'!$Q234))</f>
        <v/>
      </c>
      <c r="I234" s="219" t="str">
        <f t="array" aca="1" ref="I234" ca="1">IF($Q234="","",INDEX('Nhập liệu'!$J$10:$J$10000,'Chi tiết'!$Q234))</f>
        <v/>
      </c>
      <c r="J234" s="219" t="str">
        <f t="array" aca="1" ref="J234" ca="1">IF($Q234="","",INDEX('Nhập liệu'!$K$10:$K$10000,'Chi tiết'!$Q234))</f>
        <v/>
      </c>
      <c r="K234" s="219" t="str">
        <f t="array" aca="1" ref="K234" ca="1">IF($Q234="","",INDEX('Nhập liệu'!$L$10:$L$10000,'Chi tiết'!$Q234))</f>
        <v/>
      </c>
      <c r="L234" s="219" t="str">
        <f t="array" aca="1" ref="L234" ca="1">IF($Q234="","",INDEX('Nhập liệu'!$M$10:$M$10000,'Chi tiết'!$Q234))</f>
        <v/>
      </c>
      <c r="M234" s="219" t="str">
        <f t="array" aca="1" ref="M234" ca="1">IF($Q234="","",INDEX('Nhập liệu'!$N$10:$N$10000,'Chi tiết'!$Q234))</f>
        <v/>
      </c>
      <c r="N234" s="219" t="str">
        <f t="array" aca="1" ref="N234" ca="1">IF($Q234="","",INDEX('Nhập liệu'!$O$10:$O$10000,'Chi tiết'!$Q234))</f>
        <v/>
      </c>
      <c r="O234" s="219" t="str">
        <f t="array" aca="1" ref="O234" ca="1">IF($Q234="","",INDEX('Nhập liệu'!$P$10:$P$10000,'Chi tiết'!$Q234))</f>
        <v/>
      </c>
      <c r="P234" s="257"/>
      <c r="Q234" s="222" t="str">
        <f ca="1">IF(TYPE(MATCH($D$6,OFFSET('Nhập liệu'!$C$10,Q233,0):'Nhập liệu'!$C$10000,0)+Q233)=16,"",MATCH($D$6,OFFSET('Nhập liệu'!$C$10,Q233,0):'Nhập liệu'!$C$10000,0)+Q233)</f>
        <v/>
      </c>
    </row>
    <row r="235" spans="2:17" ht="15.75" customHeight="1">
      <c r="B235" s="217" t="str">
        <f t="array" aca="1" ref="B235" ca="1">IF($Q235="","",INDEX('Nhập liệu'!$B$10:$B$10000,'Chi tiết'!$Q235))</f>
        <v/>
      </c>
      <c r="C235" s="262"/>
      <c r="D235" s="218" t="str">
        <f t="array" aca="1" ref="D235" ca="1">IF($Q235="","",INDEX('Nhập liệu'!$E$10:$E$10000,'Chi tiết'!$Q235))</f>
        <v/>
      </c>
      <c r="E235" s="219" t="str">
        <f t="array" aca="1" ref="E235" ca="1">IF($Q235="","",INDEX('Nhập liệu'!$F$10:$F$10000,'Chi tiết'!$Q235))</f>
        <v/>
      </c>
      <c r="F235" s="220" t="str">
        <f t="array" aca="1" ref="F235" ca="1">IF($Q235="","",INDEX('Nhập liệu'!$G$10:$G$10000,'Chi tiết'!$Q235))</f>
        <v/>
      </c>
      <c r="G235" s="219" t="str">
        <f t="array" aca="1" ref="G235" ca="1">IF($Q235="","",INDEX('Nhập liệu'!$H$10:$H$10000,'Chi tiết'!$Q235))</f>
        <v/>
      </c>
      <c r="H235" s="219" t="str">
        <f t="array" aca="1" ref="H235" ca="1">IF($Q235="","",INDEX('Nhập liệu'!$I$10:$I$10000,'Chi tiết'!$Q235))</f>
        <v/>
      </c>
      <c r="I235" s="219" t="str">
        <f t="array" aca="1" ref="I235" ca="1">IF($Q235="","",INDEX('Nhập liệu'!$J$10:$J$10000,'Chi tiết'!$Q235))</f>
        <v/>
      </c>
      <c r="J235" s="219" t="str">
        <f t="array" aca="1" ref="J235" ca="1">IF($Q235="","",INDEX('Nhập liệu'!$K$10:$K$10000,'Chi tiết'!$Q235))</f>
        <v/>
      </c>
      <c r="K235" s="219" t="str">
        <f t="array" aca="1" ref="K235" ca="1">IF($Q235="","",INDEX('Nhập liệu'!$L$10:$L$10000,'Chi tiết'!$Q235))</f>
        <v/>
      </c>
      <c r="L235" s="219" t="str">
        <f t="array" aca="1" ref="L235" ca="1">IF($Q235="","",INDEX('Nhập liệu'!$M$10:$M$10000,'Chi tiết'!$Q235))</f>
        <v/>
      </c>
      <c r="M235" s="219" t="str">
        <f t="array" aca="1" ref="M235" ca="1">IF($Q235="","",INDEX('Nhập liệu'!$N$10:$N$10000,'Chi tiết'!$Q235))</f>
        <v/>
      </c>
      <c r="N235" s="219" t="str">
        <f t="array" aca="1" ref="N235" ca="1">IF($Q235="","",INDEX('Nhập liệu'!$O$10:$O$10000,'Chi tiết'!$Q235))</f>
        <v/>
      </c>
      <c r="O235" s="219" t="str">
        <f t="array" aca="1" ref="O235" ca="1">IF($Q235="","",INDEX('Nhập liệu'!$P$10:$P$10000,'Chi tiết'!$Q235))</f>
        <v/>
      </c>
      <c r="P235" s="257"/>
      <c r="Q235" s="222" t="str">
        <f ca="1">IF(TYPE(MATCH($D$6,OFFSET('Nhập liệu'!$C$10,Q234,0):'Nhập liệu'!$C$10000,0)+Q234)=16,"",MATCH($D$6,OFFSET('Nhập liệu'!$C$10,Q234,0):'Nhập liệu'!$C$10000,0)+Q234)</f>
        <v/>
      </c>
    </row>
    <row r="236" spans="2:17" ht="15.75" customHeight="1">
      <c r="B236" s="217" t="str">
        <f t="array" aca="1" ref="B236" ca="1">IF($Q236="","",INDEX('Nhập liệu'!$B$10:$B$10000,'Chi tiết'!$Q236))</f>
        <v/>
      </c>
      <c r="C236" s="262"/>
      <c r="D236" s="218" t="str">
        <f t="array" aca="1" ref="D236" ca="1">IF($Q236="","",INDEX('Nhập liệu'!$E$10:$E$10000,'Chi tiết'!$Q236))</f>
        <v/>
      </c>
      <c r="E236" s="219" t="str">
        <f t="array" aca="1" ref="E236" ca="1">IF($Q236="","",INDEX('Nhập liệu'!$F$10:$F$10000,'Chi tiết'!$Q236))</f>
        <v/>
      </c>
      <c r="F236" s="220" t="str">
        <f t="array" aca="1" ref="F236" ca="1">IF($Q236="","",INDEX('Nhập liệu'!$G$10:$G$10000,'Chi tiết'!$Q236))</f>
        <v/>
      </c>
      <c r="G236" s="219" t="str">
        <f t="array" aca="1" ref="G236" ca="1">IF($Q236="","",INDEX('Nhập liệu'!$H$10:$H$10000,'Chi tiết'!$Q236))</f>
        <v/>
      </c>
      <c r="H236" s="219" t="str">
        <f t="array" aca="1" ref="H236" ca="1">IF($Q236="","",INDEX('Nhập liệu'!$I$10:$I$10000,'Chi tiết'!$Q236))</f>
        <v/>
      </c>
      <c r="I236" s="219" t="str">
        <f t="array" aca="1" ref="I236" ca="1">IF($Q236="","",INDEX('Nhập liệu'!$J$10:$J$10000,'Chi tiết'!$Q236))</f>
        <v/>
      </c>
      <c r="J236" s="219" t="str">
        <f t="array" aca="1" ref="J236" ca="1">IF($Q236="","",INDEX('Nhập liệu'!$K$10:$K$10000,'Chi tiết'!$Q236))</f>
        <v/>
      </c>
      <c r="K236" s="219" t="str">
        <f t="array" aca="1" ref="K236" ca="1">IF($Q236="","",INDEX('Nhập liệu'!$L$10:$L$10000,'Chi tiết'!$Q236))</f>
        <v/>
      </c>
      <c r="L236" s="219" t="str">
        <f t="array" aca="1" ref="L236" ca="1">IF($Q236="","",INDEX('Nhập liệu'!$M$10:$M$10000,'Chi tiết'!$Q236))</f>
        <v/>
      </c>
      <c r="M236" s="219" t="str">
        <f t="array" aca="1" ref="M236" ca="1">IF($Q236="","",INDEX('Nhập liệu'!$N$10:$N$10000,'Chi tiết'!$Q236))</f>
        <v/>
      </c>
      <c r="N236" s="219" t="str">
        <f t="array" aca="1" ref="N236" ca="1">IF($Q236="","",INDEX('Nhập liệu'!$O$10:$O$10000,'Chi tiết'!$Q236))</f>
        <v/>
      </c>
      <c r="O236" s="219" t="str">
        <f t="array" aca="1" ref="O236" ca="1">IF($Q236="","",INDEX('Nhập liệu'!$P$10:$P$10000,'Chi tiết'!$Q236))</f>
        <v/>
      </c>
      <c r="P236" s="257"/>
      <c r="Q236" s="222" t="str">
        <f ca="1">IF(TYPE(MATCH($D$6,OFFSET('Nhập liệu'!$C$10,Q235,0):'Nhập liệu'!$C$10000,0)+Q235)=16,"",MATCH($D$6,OFFSET('Nhập liệu'!$C$10,Q235,0):'Nhập liệu'!$C$10000,0)+Q235)</f>
        <v/>
      </c>
    </row>
    <row r="237" spans="2:17" ht="15.75" customHeight="1">
      <c r="B237" s="217" t="str">
        <f t="array" aca="1" ref="B237" ca="1">IF($Q237="","",INDEX('Nhập liệu'!$B$10:$B$10000,'Chi tiết'!$Q237))</f>
        <v/>
      </c>
      <c r="C237" s="262"/>
      <c r="D237" s="218" t="str">
        <f t="array" aca="1" ref="D237" ca="1">IF($Q237="","",INDEX('Nhập liệu'!$E$10:$E$10000,'Chi tiết'!$Q237))</f>
        <v/>
      </c>
      <c r="E237" s="219" t="str">
        <f t="array" aca="1" ref="E237" ca="1">IF($Q237="","",INDEX('Nhập liệu'!$F$10:$F$10000,'Chi tiết'!$Q237))</f>
        <v/>
      </c>
      <c r="F237" s="220" t="str">
        <f t="array" aca="1" ref="F237" ca="1">IF($Q237="","",INDEX('Nhập liệu'!$G$10:$G$10000,'Chi tiết'!$Q237))</f>
        <v/>
      </c>
      <c r="G237" s="219" t="str">
        <f t="array" aca="1" ref="G237" ca="1">IF($Q237="","",INDEX('Nhập liệu'!$H$10:$H$10000,'Chi tiết'!$Q237))</f>
        <v/>
      </c>
      <c r="H237" s="219" t="str">
        <f t="array" aca="1" ref="H237" ca="1">IF($Q237="","",INDEX('Nhập liệu'!$I$10:$I$10000,'Chi tiết'!$Q237))</f>
        <v/>
      </c>
      <c r="I237" s="219" t="str">
        <f t="array" aca="1" ref="I237" ca="1">IF($Q237="","",INDEX('Nhập liệu'!$J$10:$J$10000,'Chi tiết'!$Q237))</f>
        <v/>
      </c>
      <c r="J237" s="219" t="str">
        <f t="array" aca="1" ref="J237" ca="1">IF($Q237="","",INDEX('Nhập liệu'!$K$10:$K$10000,'Chi tiết'!$Q237))</f>
        <v/>
      </c>
      <c r="K237" s="219" t="str">
        <f t="array" aca="1" ref="K237" ca="1">IF($Q237="","",INDEX('Nhập liệu'!$L$10:$L$10000,'Chi tiết'!$Q237))</f>
        <v/>
      </c>
      <c r="L237" s="219" t="str">
        <f t="array" aca="1" ref="L237" ca="1">IF($Q237="","",INDEX('Nhập liệu'!$M$10:$M$10000,'Chi tiết'!$Q237))</f>
        <v/>
      </c>
      <c r="M237" s="219" t="str">
        <f t="array" aca="1" ref="M237" ca="1">IF($Q237="","",INDEX('Nhập liệu'!$N$10:$N$10000,'Chi tiết'!$Q237))</f>
        <v/>
      </c>
      <c r="N237" s="219" t="str">
        <f t="array" aca="1" ref="N237" ca="1">IF($Q237="","",INDEX('Nhập liệu'!$O$10:$O$10000,'Chi tiết'!$Q237))</f>
        <v/>
      </c>
      <c r="O237" s="219" t="str">
        <f t="array" aca="1" ref="O237" ca="1">IF($Q237="","",INDEX('Nhập liệu'!$P$10:$P$10000,'Chi tiết'!$Q237))</f>
        <v/>
      </c>
      <c r="P237" s="257"/>
      <c r="Q237" s="222" t="str">
        <f ca="1">IF(TYPE(MATCH($D$6,OFFSET('Nhập liệu'!$C$10,Q236,0):'Nhập liệu'!$C$10000,0)+Q236)=16,"",MATCH($D$6,OFFSET('Nhập liệu'!$C$10,Q236,0):'Nhập liệu'!$C$10000,0)+Q236)</f>
        <v/>
      </c>
    </row>
    <row r="238" spans="2:17" ht="15.75" customHeight="1">
      <c r="B238" s="217" t="str">
        <f t="array" aca="1" ref="B238" ca="1">IF($Q238="","",INDEX('Nhập liệu'!$B$10:$B$10000,'Chi tiết'!$Q238))</f>
        <v/>
      </c>
      <c r="C238" s="262"/>
      <c r="D238" s="218" t="str">
        <f t="array" aca="1" ref="D238" ca="1">IF($Q238="","",INDEX('Nhập liệu'!$E$10:$E$10000,'Chi tiết'!$Q238))</f>
        <v/>
      </c>
      <c r="E238" s="219" t="str">
        <f t="array" aca="1" ref="E238" ca="1">IF($Q238="","",INDEX('Nhập liệu'!$F$10:$F$10000,'Chi tiết'!$Q238))</f>
        <v/>
      </c>
      <c r="F238" s="220" t="str">
        <f t="array" aca="1" ref="F238" ca="1">IF($Q238="","",INDEX('Nhập liệu'!$G$10:$G$10000,'Chi tiết'!$Q238))</f>
        <v/>
      </c>
      <c r="G238" s="219" t="str">
        <f t="array" aca="1" ref="G238" ca="1">IF($Q238="","",INDEX('Nhập liệu'!$H$10:$H$10000,'Chi tiết'!$Q238))</f>
        <v/>
      </c>
      <c r="H238" s="219" t="str">
        <f t="array" aca="1" ref="H238" ca="1">IF($Q238="","",INDEX('Nhập liệu'!$I$10:$I$10000,'Chi tiết'!$Q238))</f>
        <v/>
      </c>
      <c r="I238" s="219" t="str">
        <f t="array" aca="1" ref="I238" ca="1">IF($Q238="","",INDEX('Nhập liệu'!$J$10:$J$10000,'Chi tiết'!$Q238))</f>
        <v/>
      </c>
      <c r="J238" s="219" t="str">
        <f t="array" aca="1" ref="J238" ca="1">IF($Q238="","",INDEX('Nhập liệu'!$K$10:$K$10000,'Chi tiết'!$Q238))</f>
        <v/>
      </c>
      <c r="K238" s="219" t="str">
        <f t="array" aca="1" ref="K238" ca="1">IF($Q238="","",INDEX('Nhập liệu'!$L$10:$L$10000,'Chi tiết'!$Q238))</f>
        <v/>
      </c>
      <c r="L238" s="219" t="str">
        <f t="array" aca="1" ref="L238" ca="1">IF($Q238="","",INDEX('Nhập liệu'!$M$10:$M$10000,'Chi tiết'!$Q238))</f>
        <v/>
      </c>
      <c r="M238" s="219" t="str">
        <f t="array" aca="1" ref="M238" ca="1">IF($Q238="","",INDEX('Nhập liệu'!$N$10:$N$10000,'Chi tiết'!$Q238))</f>
        <v/>
      </c>
      <c r="N238" s="219" t="str">
        <f t="array" aca="1" ref="N238" ca="1">IF($Q238="","",INDEX('Nhập liệu'!$O$10:$O$10000,'Chi tiết'!$Q238))</f>
        <v/>
      </c>
      <c r="O238" s="219" t="str">
        <f t="array" aca="1" ref="O238" ca="1">IF($Q238="","",INDEX('Nhập liệu'!$P$10:$P$10000,'Chi tiết'!$Q238))</f>
        <v/>
      </c>
      <c r="P238" s="257"/>
      <c r="Q238" s="222" t="str">
        <f ca="1">IF(TYPE(MATCH($D$6,OFFSET('Nhập liệu'!$C$10,Q237,0):'Nhập liệu'!$C$10000,0)+Q237)=16,"",MATCH($D$6,OFFSET('Nhập liệu'!$C$10,Q237,0):'Nhập liệu'!$C$10000,0)+Q237)</f>
        <v/>
      </c>
    </row>
    <row r="239" spans="2:17" ht="15.75" customHeight="1">
      <c r="B239" s="217" t="str">
        <f t="array" aca="1" ref="B239" ca="1">IF($Q239="","",INDEX('Nhập liệu'!$B$10:$B$10000,'Chi tiết'!$Q239))</f>
        <v/>
      </c>
      <c r="C239" s="262"/>
      <c r="D239" s="218" t="str">
        <f t="array" aca="1" ref="D239" ca="1">IF($Q239="","",INDEX('Nhập liệu'!$E$10:$E$10000,'Chi tiết'!$Q239))</f>
        <v/>
      </c>
      <c r="E239" s="219" t="str">
        <f t="array" aca="1" ref="E239" ca="1">IF($Q239="","",INDEX('Nhập liệu'!$F$10:$F$10000,'Chi tiết'!$Q239))</f>
        <v/>
      </c>
      <c r="F239" s="220" t="str">
        <f t="array" aca="1" ref="F239" ca="1">IF($Q239="","",INDEX('Nhập liệu'!$G$10:$G$10000,'Chi tiết'!$Q239))</f>
        <v/>
      </c>
      <c r="G239" s="219" t="str">
        <f t="array" aca="1" ref="G239" ca="1">IF($Q239="","",INDEX('Nhập liệu'!$H$10:$H$10000,'Chi tiết'!$Q239))</f>
        <v/>
      </c>
      <c r="H239" s="219" t="str">
        <f t="array" aca="1" ref="H239" ca="1">IF($Q239="","",INDEX('Nhập liệu'!$I$10:$I$10000,'Chi tiết'!$Q239))</f>
        <v/>
      </c>
      <c r="I239" s="219" t="str">
        <f t="array" aca="1" ref="I239" ca="1">IF($Q239="","",INDEX('Nhập liệu'!$J$10:$J$10000,'Chi tiết'!$Q239))</f>
        <v/>
      </c>
      <c r="J239" s="219" t="str">
        <f t="array" aca="1" ref="J239" ca="1">IF($Q239="","",INDEX('Nhập liệu'!$K$10:$K$10000,'Chi tiết'!$Q239))</f>
        <v/>
      </c>
      <c r="K239" s="219" t="str">
        <f t="array" aca="1" ref="K239" ca="1">IF($Q239="","",INDEX('Nhập liệu'!$L$10:$L$10000,'Chi tiết'!$Q239))</f>
        <v/>
      </c>
      <c r="L239" s="219" t="str">
        <f t="array" aca="1" ref="L239" ca="1">IF($Q239="","",INDEX('Nhập liệu'!$M$10:$M$10000,'Chi tiết'!$Q239))</f>
        <v/>
      </c>
      <c r="M239" s="219" t="str">
        <f t="array" aca="1" ref="M239" ca="1">IF($Q239="","",INDEX('Nhập liệu'!$N$10:$N$10000,'Chi tiết'!$Q239))</f>
        <v/>
      </c>
      <c r="N239" s="219" t="str">
        <f t="array" aca="1" ref="N239" ca="1">IF($Q239="","",INDEX('Nhập liệu'!$O$10:$O$10000,'Chi tiết'!$Q239))</f>
        <v/>
      </c>
      <c r="O239" s="219" t="str">
        <f t="array" aca="1" ref="O239" ca="1">IF($Q239="","",INDEX('Nhập liệu'!$P$10:$P$10000,'Chi tiết'!$Q239))</f>
        <v/>
      </c>
      <c r="P239" s="257"/>
      <c r="Q239" s="222" t="str">
        <f ca="1">IF(TYPE(MATCH($D$6,OFFSET('Nhập liệu'!$C$10,Q238,0):'Nhập liệu'!$C$10000,0)+Q238)=16,"",MATCH($D$6,OFFSET('Nhập liệu'!$C$10,Q238,0):'Nhập liệu'!$C$10000,0)+Q238)</f>
        <v/>
      </c>
    </row>
    <row r="240" spans="2:17" ht="15.75" customHeight="1">
      <c r="B240" s="217" t="str">
        <f t="array" aca="1" ref="B240" ca="1">IF($Q240="","",INDEX('Nhập liệu'!$B$10:$B$10000,'Chi tiết'!$Q240))</f>
        <v/>
      </c>
      <c r="C240" s="262"/>
      <c r="D240" s="218" t="str">
        <f t="array" aca="1" ref="D240" ca="1">IF($Q240="","",INDEX('Nhập liệu'!$E$10:$E$10000,'Chi tiết'!$Q240))</f>
        <v/>
      </c>
      <c r="E240" s="219" t="str">
        <f t="array" aca="1" ref="E240" ca="1">IF($Q240="","",INDEX('Nhập liệu'!$F$10:$F$10000,'Chi tiết'!$Q240))</f>
        <v/>
      </c>
      <c r="F240" s="220" t="str">
        <f t="array" aca="1" ref="F240" ca="1">IF($Q240="","",INDEX('Nhập liệu'!$G$10:$G$10000,'Chi tiết'!$Q240))</f>
        <v/>
      </c>
      <c r="G240" s="219" t="str">
        <f t="array" aca="1" ref="G240" ca="1">IF($Q240="","",INDEX('Nhập liệu'!$H$10:$H$10000,'Chi tiết'!$Q240))</f>
        <v/>
      </c>
      <c r="H240" s="219" t="str">
        <f t="array" aca="1" ref="H240" ca="1">IF($Q240="","",INDEX('Nhập liệu'!$I$10:$I$10000,'Chi tiết'!$Q240))</f>
        <v/>
      </c>
      <c r="I240" s="219" t="str">
        <f t="array" aca="1" ref="I240" ca="1">IF($Q240="","",INDEX('Nhập liệu'!$J$10:$J$10000,'Chi tiết'!$Q240))</f>
        <v/>
      </c>
      <c r="J240" s="219" t="str">
        <f t="array" aca="1" ref="J240" ca="1">IF($Q240="","",INDEX('Nhập liệu'!$K$10:$K$10000,'Chi tiết'!$Q240))</f>
        <v/>
      </c>
      <c r="K240" s="219" t="str">
        <f t="array" aca="1" ref="K240" ca="1">IF($Q240="","",INDEX('Nhập liệu'!$L$10:$L$10000,'Chi tiết'!$Q240))</f>
        <v/>
      </c>
      <c r="L240" s="219" t="str">
        <f t="array" aca="1" ref="L240" ca="1">IF($Q240="","",INDEX('Nhập liệu'!$M$10:$M$10000,'Chi tiết'!$Q240))</f>
        <v/>
      </c>
      <c r="M240" s="219" t="str">
        <f t="array" aca="1" ref="M240" ca="1">IF($Q240="","",INDEX('Nhập liệu'!$N$10:$N$10000,'Chi tiết'!$Q240))</f>
        <v/>
      </c>
      <c r="N240" s="219" t="str">
        <f t="array" aca="1" ref="N240" ca="1">IF($Q240="","",INDEX('Nhập liệu'!$O$10:$O$10000,'Chi tiết'!$Q240))</f>
        <v/>
      </c>
      <c r="O240" s="219" t="str">
        <f t="array" aca="1" ref="O240" ca="1">IF($Q240="","",INDEX('Nhập liệu'!$P$10:$P$10000,'Chi tiết'!$Q240))</f>
        <v/>
      </c>
      <c r="P240" s="257"/>
      <c r="Q240" s="222" t="str">
        <f ca="1">IF(TYPE(MATCH($D$6,OFFSET('Nhập liệu'!$C$10,Q239,0):'Nhập liệu'!$C$10000,0)+Q239)=16,"",MATCH($D$6,OFFSET('Nhập liệu'!$C$10,Q239,0):'Nhập liệu'!$C$10000,0)+Q239)</f>
        <v/>
      </c>
    </row>
    <row r="241" spans="2:17" ht="15.75" customHeight="1">
      <c r="B241" s="217" t="str">
        <f t="array" aca="1" ref="B241" ca="1">IF($Q241="","",INDEX('Nhập liệu'!$B$10:$B$10000,'Chi tiết'!$Q241))</f>
        <v/>
      </c>
      <c r="C241" s="262"/>
      <c r="D241" s="218" t="str">
        <f t="array" aca="1" ref="D241" ca="1">IF($Q241="","",INDEX('Nhập liệu'!$E$10:$E$10000,'Chi tiết'!$Q241))</f>
        <v/>
      </c>
      <c r="E241" s="219" t="str">
        <f t="array" aca="1" ref="E241" ca="1">IF($Q241="","",INDEX('Nhập liệu'!$F$10:$F$10000,'Chi tiết'!$Q241))</f>
        <v/>
      </c>
      <c r="F241" s="220" t="str">
        <f t="array" aca="1" ref="F241" ca="1">IF($Q241="","",INDEX('Nhập liệu'!$G$10:$G$10000,'Chi tiết'!$Q241))</f>
        <v/>
      </c>
      <c r="G241" s="219" t="str">
        <f t="array" aca="1" ref="G241" ca="1">IF($Q241="","",INDEX('Nhập liệu'!$H$10:$H$10000,'Chi tiết'!$Q241))</f>
        <v/>
      </c>
      <c r="H241" s="219" t="str">
        <f t="array" aca="1" ref="H241" ca="1">IF($Q241="","",INDEX('Nhập liệu'!$I$10:$I$10000,'Chi tiết'!$Q241))</f>
        <v/>
      </c>
      <c r="I241" s="219" t="str">
        <f t="array" aca="1" ref="I241" ca="1">IF($Q241="","",INDEX('Nhập liệu'!$J$10:$J$10000,'Chi tiết'!$Q241))</f>
        <v/>
      </c>
      <c r="J241" s="219" t="str">
        <f t="array" aca="1" ref="J241" ca="1">IF($Q241="","",INDEX('Nhập liệu'!$K$10:$K$10000,'Chi tiết'!$Q241))</f>
        <v/>
      </c>
      <c r="K241" s="219" t="str">
        <f t="array" aca="1" ref="K241" ca="1">IF($Q241="","",INDEX('Nhập liệu'!$L$10:$L$10000,'Chi tiết'!$Q241))</f>
        <v/>
      </c>
      <c r="L241" s="219" t="str">
        <f t="array" aca="1" ref="L241" ca="1">IF($Q241="","",INDEX('Nhập liệu'!$M$10:$M$10000,'Chi tiết'!$Q241))</f>
        <v/>
      </c>
      <c r="M241" s="219" t="str">
        <f t="array" aca="1" ref="M241" ca="1">IF($Q241="","",INDEX('Nhập liệu'!$N$10:$N$10000,'Chi tiết'!$Q241))</f>
        <v/>
      </c>
      <c r="N241" s="219" t="str">
        <f t="array" aca="1" ref="N241" ca="1">IF($Q241="","",INDEX('Nhập liệu'!$O$10:$O$10000,'Chi tiết'!$Q241))</f>
        <v/>
      </c>
      <c r="O241" s="219" t="str">
        <f t="array" aca="1" ref="O241" ca="1">IF($Q241="","",INDEX('Nhập liệu'!$P$10:$P$10000,'Chi tiết'!$Q241))</f>
        <v/>
      </c>
      <c r="P241" s="257"/>
      <c r="Q241" s="222" t="str">
        <f ca="1">IF(TYPE(MATCH($D$6,OFFSET('Nhập liệu'!$C$10,Q240,0):'Nhập liệu'!$C$10000,0)+Q240)=16,"",MATCH($D$6,OFFSET('Nhập liệu'!$C$10,Q240,0):'Nhập liệu'!$C$10000,0)+Q240)</f>
        <v/>
      </c>
    </row>
    <row r="242" spans="2:17" ht="15.75" customHeight="1">
      <c r="B242" s="217" t="str">
        <f t="array" aca="1" ref="B242" ca="1">IF($Q242="","",INDEX('Nhập liệu'!$B$10:$B$10000,'Chi tiết'!$Q242))</f>
        <v/>
      </c>
      <c r="C242" s="262"/>
      <c r="D242" s="218" t="str">
        <f t="array" aca="1" ref="D242" ca="1">IF($Q242="","",INDEX('Nhập liệu'!$E$10:$E$10000,'Chi tiết'!$Q242))</f>
        <v/>
      </c>
      <c r="E242" s="219" t="str">
        <f t="array" aca="1" ref="E242" ca="1">IF($Q242="","",INDEX('Nhập liệu'!$F$10:$F$10000,'Chi tiết'!$Q242))</f>
        <v/>
      </c>
      <c r="F242" s="220" t="str">
        <f t="array" aca="1" ref="F242" ca="1">IF($Q242="","",INDEX('Nhập liệu'!$G$10:$G$10000,'Chi tiết'!$Q242))</f>
        <v/>
      </c>
      <c r="G242" s="219" t="str">
        <f t="array" aca="1" ref="G242" ca="1">IF($Q242="","",INDEX('Nhập liệu'!$H$10:$H$10000,'Chi tiết'!$Q242))</f>
        <v/>
      </c>
      <c r="H242" s="219" t="str">
        <f t="array" aca="1" ref="H242" ca="1">IF($Q242="","",INDEX('Nhập liệu'!$I$10:$I$10000,'Chi tiết'!$Q242))</f>
        <v/>
      </c>
      <c r="I242" s="219" t="str">
        <f t="array" aca="1" ref="I242" ca="1">IF($Q242="","",INDEX('Nhập liệu'!$J$10:$J$10000,'Chi tiết'!$Q242))</f>
        <v/>
      </c>
      <c r="J242" s="219" t="str">
        <f t="array" aca="1" ref="J242" ca="1">IF($Q242="","",INDEX('Nhập liệu'!$K$10:$K$10000,'Chi tiết'!$Q242))</f>
        <v/>
      </c>
      <c r="K242" s="219" t="str">
        <f t="array" aca="1" ref="K242" ca="1">IF($Q242="","",INDEX('Nhập liệu'!$L$10:$L$10000,'Chi tiết'!$Q242))</f>
        <v/>
      </c>
      <c r="L242" s="219" t="str">
        <f t="array" aca="1" ref="L242" ca="1">IF($Q242="","",INDEX('Nhập liệu'!$M$10:$M$10000,'Chi tiết'!$Q242))</f>
        <v/>
      </c>
      <c r="M242" s="219" t="str">
        <f t="array" aca="1" ref="M242" ca="1">IF($Q242="","",INDEX('Nhập liệu'!$N$10:$N$10000,'Chi tiết'!$Q242))</f>
        <v/>
      </c>
      <c r="N242" s="219" t="str">
        <f t="array" aca="1" ref="N242" ca="1">IF($Q242="","",INDEX('Nhập liệu'!$O$10:$O$10000,'Chi tiết'!$Q242))</f>
        <v/>
      </c>
      <c r="O242" s="219" t="str">
        <f t="array" aca="1" ref="O242" ca="1">IF($Q242="","",INDEX('Nhập liệu'!$P$10:$P$10000,'Chi tiết'!$Q242))</f>
        <v/>
      </c>
      <c r="P242" s="257"/>
      <c r="Q242" s="222" t="str">
        <f ca="1">IF(TYPE(MATCH($D$6,OFFSET('Nhập liệu'!$C$10,Q241,0):'Nhập liệu'!$C$10000,0)+Q241)=16,"",MATCH($D$6,OFFSET('Nhập liệu'!$C$10,Q241,0):'Nhập liệu'!$C$10000,0)+Q241)</f>
        <v/>
      </c>
    </row>
    <row r="243" spans="2:17" ht="15.75" customHeight="1">
      <c r="B243" s="217" t="str">
        <f t="array" aca="1" ref="B243" ca="1">IF($Q243="","",INDEX('Nhập liệu'!$B$10:$B$10000,'Chi tiết'!$Q243))</f>
        <v/>
      </c>
      <c r="C243" s="262"/>
      <c r="D243" s="218" t="str">
        <f t="array" aca="1" ref="D243" ca="1">IF($Q243="","",INDEX('Nhập liệu'!$E$10:$E$10000,'Chi tiết'!$Q243))</f>
        <v/>
      </c>
      <c r="E243" s="219" t="str">
        <f t="array" aca="1" ref="E243" ca="1">IF($Q243="","",INDEX('Nhập liệu'!$F$10:$F$10000,'Chi tiết'!$Q243))</f>
        <v/>
      </c>
      <c r="F243" s="220" t="str">
        <f t="array" aca="1" ref="F243" ca="1">IF($Q243="","",INDEX('Nhập liệu'!$G$10:$G$10000,'Chi tiết'!$Q243))</f>
        <v/>
      </c>
      <c r="G243" s="219" t="str">
        <f t="array" aca="1" ref="G243" ca="1">IF($Q243="","",INDEX('Nhập liệu'!$H$10:$H$10000,'Chi tiết'!$Q243))</f>
        <v/>
      </c>
      <c r="H243" s="219" t="str">
        <f t="array" aca="1" ref="H243" ca="1">IF($Q243="","",INDEX('Nhập liệu'!$I$10:$I$10000,'Chi tiết'!$Q243))</f>
        <v/>
      </c>
      <c r="I243" s="219" t="str">
        <f t="array" aca="1" ref="I243" ca="1">IF($Q243="","",INDEX('Nhập liệu'!$J$10:$J$10000,'Chi tiết'!$Q243))</f>
        <v/>
      </c>
      <c r="J243" s="219" t="str">
        <f t="array" aca="1" ref="J243" ca="1">IF($Q243="","",INDEX('Nhập liệu'!$K$10:$K$10000,'Chi tiết'!$Q243))</f>
        <v/>
      </c>
      <c r="K243" s="219" t="str">
        <f t="array" aca="1" ref="K243" ca="1">IF($Q243="","",INDEX('Nhập liệu'!$L$10:$L$10000,'Chi tiết'!$Q243))</f>
        <v/>
      </c>
      <c r="L243" s="219" t="str">
        <f t="array" aca="1" ref="L243" ca="1">IF($Q243="","",INDEX('Nhập liệu'!$M$10:$M$10000,'Chi tiết'!$Q243))</f>
        <v/>
      </c>
      <c r="M243" s="219" t="str">
        <f t="array" aca="1" ref="M243" ca="1">IF($Q243="","",INDEX('Nhập liệu'!$N$10:$N$10000,'Chi tiết'!$Q243))</f>
        <v/>
      </c>
      <c r="N243" s="219" t="str">
        <f t="array" aca="1" ref="N243" ca="1">IF($Q243="","",INDEX('Nhập liệu'!$O$10:$O$10000,'Chi tiết'!$Q243))</f>
        <v/>
      </c>
      <c r="O243" s="219" t="str">
        <f t="array" aca="1" ref="O243" ca="1">IF($Q243="","",INDEX('Nhập liệu'!$P$10:$P$10000,'Chi tiết'!$Q243))</f>
        <v/>
      </c>
      <c r="P243" s="257"/>
      <c r="Q243" s="222" t="str">
        <f ca="1">IF(TYPE(MATCH($D$6,OFFSET('Nhập liệu'!$C$10,Q242,0):'Nhập liệu'!$C$10000,0)+Q242)=16,"",MATCH($D$6,OFFSET('Nhập liệu'!$C$10,Q242,0):'Nhập liệu'!$C$10000,0)+Q242)</f>
        <v/>
      </c>
    </row>
    <row r="244" spans="2:17" ht="15.75" customHeight="1">
      <c r="B244" s="217" t="str">
        <f t="array" aca="1" ref="B244" ca="1">IF($Q244="","",INDEX('Nhập liệu'!$B$10:$B$10000,'Chi tiết'!$Q244))</f>
        <v/>
      </c>
      <c r="C244" s="262"/>
      <c r="D244" s="218" t="str">
        <f t="array" aca="1" ref="D244" ca="1">IF($Q244="","",INDEX('Nhập liệu'!$E$10:$E$10000,'Chi tiết'!$Q244))</f>
        <v/>
      </c>
      <c r="E244" s="219" t="str">
        <f t="array" aca="1" ref="E244" ca="1">IF($Q244="","",INDEX('Nhập liệu'!$F$10:$F$10000,'Chi tiết'!$Q244))</f>
        <v/>
      </c>
      <c r="F244" s="220" t="str">
        <f t="array" aca="1" ref="F244" ca="1">IF($Q244="","",INDEX('Nhập liệu'!$G$10:$G$10000,'Chi tiết'!$Q244))</f>
        <v/>
      </c>
      <c r="G244" s="219" t="str">
        <f t="array" aca="1" ref="G244" ca="1">IF($Q244="","",INDEX('Nhập liệu'!$H$10:$H$10000,'Chi tiết'!$Q244))</f>
        <v/>
      </c>
      <c r="H244" s="219" t="str">
        <f t="array" aca="1" ref="H244" ca="1">IF($Q244="","",INDEX('Nhập liệu'!$I$10:$I$10000,'Chi tiết'!$Q244))</f>
        <v/>
      </c>
      <c r="I244" s="219" t="str">
        <f t="array" aca="1" ref="I244" ca="1">IF($Q244="","",INDEX('Nhập liệu'!$J$10:$J$10000,'Chi tiết'!$Q244))</f>
        <v/>
      </c>
      <c r="J244" s="219" t="str">
        <f t="array" aca="1" ref="J244" ca="1">IF($Q244="","",INDEX('Nhập liệu'!$K$10:$K$10000,'Chi tiết'!$Q244))</f>
        <v/>
      </c>
      <c r="K244" s="219" t="str">
        <f t="array" aca="1" ref="K244" ca="1">IF($Q244="","",INDEX('Nhập liệu'!$L$10:$L$10000,'Chi tiết'!$Q244))</f>
        <v/>
      </c>
      <c r="L244" s="219" t="str">
        <f t="array" aca="1" ref="L244" ca="1">IF($Q244="","",INDEX('Nhập liệu'!$M$10:$M$10000,'Chi tiết'!$Q244))</f>
        <v/>
      </c>
      <c r="M244" s="219" t="str">
        <f t="array" aca="1" ref="M244" ca="1">IF($Q244="","",INDEX('Nhập liệu'!$N$10:$N$10000,'Chi tiết'!$Q244))</f>
        <v/>
      </c>
      <c r="N244" s="219" t="str">
        <f t="array" aca="1" ref="N244" ca="1">IF($Q244="","",INDEX('Nhập liệu'!$O$10:$O$10000,'Chi tiết'!$Q244))</f>
        <v/>
      </c>
      <c r="O244" s="219" t="str">
        <f t="array" aca="1" ref="O244" ca="1">IF($Q244="","",INDEX('Nhập liệu'!$P$10:$P$10000,'Chi tiết'!$Q244))</f>
        <v/>
      </c>
      <c r="P244" s="257"/>
      <c r="Q244" s="222" t="str">
        <f ca="1">IF(TYPE(MATCH($D$6,OFFSET('Nhập liệu'!$C$10,Q243,0):'Nhập liệu'!$C$10000,0)+Q243)=16,"",MATCH($D$6,OFFSET('Nhập liệu'!$C$10,Q243,0):'Nhập liệu'!$C$10000,0)+Q243)</f>
        <v/>
      </c>
    </row>
    <row r="245" spans="2:17" ht="15.75" customHeight="1">
      <c r="B245" s="217" t="str">
        <f t="array" aca="1" ref="B245" ca="1">IF($Q245="","",INDEX('Nhập liệu'!$B$10:$B$10000,'Chi tiết'!$Q245))</f>
        <v/>
      </c>
      <c r="C245" s="262"/>
      <c r="D245" s="218" t="str">
        <f t="array" aca="1" ref="D245" ca="1">IF($Q245="","",INDEX('Nhập liệu'!$E$10:$E$10000,'Chi tiết'!$Q245))</f>
        <v/>
      </c>
      <c r="E245" s="219" t="str">
        <f t="array" aca="1" ref="E245" ca="1">IF($Q245="","",INDEX('Nhập liệu'!$F$10:$F$10000,'Chi tiết'!$Q245))</f>
        <v/>
      </c>
      <c r="F245" s="220" t="str">
        <f t="array" aca="1" ref="F245" ca="1">IF($Q245="","",INDEX('Nhập liệu'!$G$10:$G$10000,'Chi tiết'!$Q245))</f>
        <v/>
      </c>
      <c r="G245" s="219" t="str">
        <f t="array" aca="1" ref="G245" ca="1">IF($Q245="","",INDEX('Nhập liệu'!$H$10:$H$10000,'Chi tiết'!$Q245))</f>
        <v/>
      </c>
      <c r="H245" s="219" t="str">
        <f t="array" aca="1" ref="H245" ca="1">IF($Q245="","",INDEX('Nhập liệu'!$I$10:$I$10000,'Chi tiết'!$Q245))</f>
        <v/>
      </c>
      <c r="I245" s="219" t="str">
        <f t="array" aca="1" ref="I245" ca="1">IF($Q245="","",INDEX('Nhập liệu'!$J$10:$J$10000,'Chi tiết'!$Q245))</f>
        <v/>
      </c>
      <c r="J245" s="219" t="str">
        <f t="array" aca="1" ref="J245" ca="1">IF($Q245="","",INDEX('Nhập liệu'!$K$10:$K$10000,'Chi tiết'!$Q245))</f>
        <v/>
      </c>
      <c r="K245" s="219" t="str">
        <f t="array" aca="1" ref="K245" ca="1">IF($Q245="","",INDEX('Nhập liệu'!$L$10:$L$10000,'Chi tiết'!$Q245))</f>
        <v/>
      </c>
      <c r="L245" s="219" t="str">
        <f t="array" aca="1" ref="L245" ca="1">IF($Q245="","",INDEX('Nhập liệu'!$M$10:$M$10000,'Chi tiết'!$Q245))</f>
        <v/>
      </c>
      <c r="M245" s="219" t="str">
        <f t="array" aca="1" ref="M245" ca="1">IF($Q245="","",INDEX('Nhập liệu'!$N$10:$N$10000,'Chi tiết'!$Q245))</f>
        <v/>
      </c>
      <c r="N245" s="219" t="str">
        <f t="array" aca="1" ref="N245" ca="1">IF($Q245="","",INDEX('Nhập liệu'!$O$10:$O$10000,'Chi tiết'!$Q245))</f>
        <v/>
      </c>
      <c r="O245" s="219" t="str">
        <f t="array" aca="1" ref="O245" ca="1">IF($Q245="","",INDEX('Nhập liệu'!$P$10:$P$10000,'Chi tiết'!$Q245))</f>
        <v/>
      </c>
      <c r="P245" s="257"/>
      <c r="Q245" s="222" t="str">
        <f ca="1">IF(TYPE(MATCH($D$6,OFFSET('Nhập liệu'!$C$10,Q244,0):'Nhập liệu'!$C$10000,0)+Q244)=16,"",MATCH($D$6,OFFSET('Nhập liệu'!$C$10,Q244,0):'Nhập liệu'!$C$10000,0)+Q244)</f>
        <v/>
      </c>
    </row>
    <row r="246" spans="2:17" ht="15.75" customHeight="1">
      <c r="B246" s="217" t="str">
        <f t="array" aca="1" ref="B246" ca="1">IF($Q246="","",INDEX('Nhập liệu'!$B$10:$B$10000,'Chi tiết'!$Q246))</f>
        <v/>
      </c>
      <c r="C246" s="262"/>
      <c r="D246" s="218" t="str">
        <f t="array" aca="1" ref="D246" ca="1">IF($Q246="","",INDEX('Nhập liệu'!$E$10:$E$10000,'Chi tiết'!$Q246))</f>
        <v/>
      </c>
      <c r="E246" s="219" t="str">
        <f t="array" aca="1" ref="E246" ca="1">IF($Q246="","",INDEX('Nhập liệu'!$F$10:$F$10000,'Chi tiết'!$Q246))</f>
        <v/>
      </c>
      <c r="F246" s="220" t="str">
        <f t="array" aca="1" ref="F246" ca="1">IF($Q246="","",INDEX('Nhập liệu'!$G$10:$G$10000,'Chi tiết'!$Q246))</f>
        <v/>
      </c>
      <c r="G246" s="219" t="str">
        <f t="array" aca="1" ref="G246" ca="1">IF($Q246="","",INDEX('Nhập liệu'!$H$10:$H$10000,'Chi tiết'!$Q246))</f>
        <v/>
      </c>
      <c r="H246" s="219" t="str">
        <f t="array" aca="1" ref="H246" ca="1">IF($Q246="","",INDEX('Nhập liệu'!$I$10:$I$10000,'Chi tiết'!$Q246))</f>
        <v/>
      </c>
      <c r="I246" s="219" t="str">
        <f t="array" aca="1" ref="I246" ca="1">IF($Q246="","",INDEX('Nhập liệu'!$J$10:$J$10000,'Chi tiết'!$Q246))</f>
        <v/>
      </c>
      <c r="J246" s="219" t="str">
        <f t="array" aca="1" ref="J246" ca="1">IF($Q246="","",INDEX('Nhập liệu'!$K$10:$K$10000,'Chi tiết'!$Q246))</f>
        <v/>
      </c>
      <c r="K246" s="219" t="str">
        <f t="array" aca="1" ref="K246" ca="1">IF($Q246="","",INDEX('Nhập liệu'!$L$10:$L$10000,'Chi tiết'!$Q246))</f>
        <v/>
      </c>
      <c r="L246" s="219" t="str">
        <f t="array" aca="1" ref="L246" ca="1">IF($Q246="","",INDEX('Nhập liệu'!$M$10:$M$10000,'Chi tiết'!$Q246))</f>
        <v/>
      </c>
      <c r="M246" s="219" t="str">
        <f t="array" aca="1" ref="M246" ca="1">IF($Q246="","",INDEX('Nhập liệu'!$N$10:$N$10000,'Chi tiết'!$Q246))</f>
        <v/>
      </c>
      <c r="N246" s="219" t="str">
        <f t="array" aca="1" ref="N246" ca="1">IF($Q246="","",INDEX('Nhập liệu'!$O$10:$O$10000,'Chi tiết'!$Q246))</f>
        <v/>
      </c>
      <c r="O246" s="219" t="str">
        <f t="array" aca="1" ref="O246" ca="1">IF($Q246="","",INDEX('Nhập liệu'!$P$10:$P$10000,'Chi tiết'!$Q246))</f>
        <v/>
      </c>
      <c r="P246" s="257"/>
      <c r="Q246" s="222" t="str">
        <f ca="1">IF(TYPE(MATCH($D$6,OFFSET('Nhập liệu'!$C$10,Q245,0):'Nhập liệu'!$C$10000,0)+Q245)=16,"",MATCH($D$6,OFFSET('Nhập liệu'!$C$10,Q245,0):'Nhập liệu'!$C$10000,0)+Q245)</f>
        <v/>
      </c>
    </row>
    <row r="247" spans="2:17" ht="15.75" customHeight="1">
      <c r="B247" s="217" t="str">
        <f t="array" aca="1" ref="B247" ca="1">IF($Q247="","",INDEX('Nhập liệu'!$B$10:$B$10000,'Chi tiết'!$Q247))</f>
        <v/>
      </c>
      <c r="C247" s="262"/>
      <c r="D247" s="218" t="str">
        <f t="array" aca="1" ref="D247" ca="1">IF($Q247="","",INDEX('Nhập liệu'!$E$10:$E$10000,'Chi tiết'!$Q247))</f>
        <v/>
      </c>
      <c r="E247" s="219" t="str">
        <f t="array" aca="1" ref="E247" ca="1">IF($Q247="","",INDEX('Nhập liệu'!$F$10:$F$10000,'Chi tiết'!$Q247))</f>
        <v/>
      </c>
      <c r="F247" s="220" t="str">
        <f t="array" aca="1" ref="F247" ca="1">IF($Q247="","",INDEX('Nhập liệu'!$G$10:$G$10000,'Chi tiết'!$Q247))</f>
        <v/>
      </c>
      <c r="G247" s="219" t="str">
        <f t="array" aca="1" ref="G247" ca="1">IF($Q247="","",INDEX('Nhập liệu'!$H$10:$H$10000,'Chi tiết'!$Q247))</f>
        <v/>
      </c>
      <c r="H247" s="219" t="str">
        <f t="array" aca="1" ref="H247" ca="1">IF($Q247="","",INDEX('Nhập liệu'!$I$10:$I$10000,'Chi tiết'!$Q247))</f>
        <v/>
      </c>
      <c r="I247" s="219" t="str">
        <f t="array" aca="1" ref="I247" ca="1">IF($Q247="","",INDEX('Nhập liệu'!$J$10:$J$10000,'Chi tiết'!$Q247))</f>
        <v/>
      </c>
      <c r="J247" s="219" t="str">
        <f t="array" aca="1" ref="J247" ca="1">IF($Q247="","",INDEX('Nhập liệu'!$K$10:$K$10000,'Chi tiết'!$Q247))</f>
        <v/>
      </c>
      <c r="K247" s="219" t="str">
        <f t="array" aca="1" ref="K247" ca="1">IF($Q247="","",INDEX('Nhập liệu'!$L$10:$L$10000,'Chi tiết'!$Q247))</f>
        <v/>
      </c>
      <c r="L247" s="219" t="str">
        <f t="array" aca="1" ref="L247" ca="1">IF($Q247="","",INDEX('Nhập liệu'!$M$10:$M$10000,'Chi tiết'!$Q247))</f>
        <v/>
      </c>
      <c r="M247" s="219" t="str">
        <f t="array" aca="1" ref="M247" ca="1">IF($Q247="","",INDEX('Nhập liệu'!$N$10:$N$10000,'Chi tiết'!$Q247))</f>
        <v/>
      </c>
      <c r="N247" s="219" t="str">
        <f t="array" aca="1" ref="N247" ca="1">IF($Q247="","",INDEX('Nhập liệu'!$O$10:$O$10000,'Chi tiết'!$Q247))</f>
        <v/>
      </c>
      <c r="O247" s="219" t="str">
        <f t="array" aca="1" ref="O247" ca="1">IF($Q247="","",INDEX('Nhập liệu'!$P$10:$P$10000,'Chi tiết'!$Q247))</f>
        <v/>
      </c>
      <c r="P247" s="257"/>
      <c r="Q247" s="222" t="str">
        <f ca="1">IF(TYPE(MATCH($D$6,OFFSET('Nhập liệu'!$C$10,Q246,0):'Nhập liệu'!$C$10000,0)+Q246)=16,"",MATCH($D$6,OFFSET('Nhập liệu'!$C$10,Q246,0):'Nhập liệu'!$C$10000,0)+Q246)</f>
        <v/>
      </c>
    </row>
    <row r="248" spans="2:17" ht="15.75" customHeight="1">
      <c r="B248" s="217" t="str">
        <f t="array" aca="1" ref="B248" ca="1">IF($Q248="","",INDEX('Nhập liệu'!$B$10:$B$10000,'Chi tiết'!$Q248))</f>
        <v/>
      </c>
      <c r="C248" s="262"/>
      <c r="D248" s="218" t="str">
        <f t="array" aca="1" ref="D248" ca="1">IF($Q248="","",INDEX('Nhập liệu'!$E$10:$E$10000,'Chi tiết'!$Q248))</f>
        <v/>
      </c>
      <c r="E248" s="219" t="str">
        <f t="array" aca="1" ref="E248" ca="1">IF($Q248="","",INDEX('Nhập liệu'!$F$10:$F$10000,'Chi tiết'!$Q248))</f>
        <v/>
      </c>
      <c r="F248" s="220" t="str">
        <f t="array" aca="1" ref="F248" ca="1">IF($Q248="","",INDEX('Nhập liệu'!$G$10:$G$10000,'Chi tiết'!$Q248))</f>
        <v/>
      </c>
      <c r="G248" s="219" t="str">
        <f t="array" aca="1" ref="G248" ca="1">IF($Q248="","",INDEX('Nhập liệu'!$H$10:$H$10000,'Chi tiết'!$Q248))</f>
        <v/>
      </c>
      <c r="H248" s="219" t="str">
        <f t="array" aca="1" ref="H248" ca="1">IF($Q248="","",INDEX('Nhập liệu'!$I$10:$I$10000,'Chi tiết'!$Q248))</f>
        <v/>
      </c>
      <c r="I248" s="219" t="str">
        <f t="array" aca="1" ref="I248" ca="1">IF($Q248="","",INDEX('Nhập liệu'!$J$10:$J$10000,'Chi tiết'!$Q248))</f>
        <v/>
      </c>
      <c r="J248" s="219" t="str">
        <f t="array" aca="1" ref="J248" ca="1">IF($Q248="","",INDEX('Nhập liệu'!$K$10:$K$10000,'Chi tiết'!$Q248))</f>
        <v/>
      </c>
      <c r="K248" s="219" t="str">
        <f t="array" aca="1" ref="K248" ca="1">IF($Q248="","",INDEX('Nhập liệu'!$L$10:$L$10000,'Chi tiết'!$Q248))</f>
        <v/>
      </c>
      <c r="L248" s="219" t="str">
        <f t="array" aca="1" ref="L248" ca="1">IF($Q248="","",INDEX('Nhập liệu'!$M$10:$M$10000,'Chi tiết'!$Q248))</f>
        <v/>
      </c>
      <c r="M248" s="219" t="str">
        <f t="array" aca="1" ref="M248" ca="1">IF($Q248="","",INDEX('Nhập liệu'!$N$10:$N$10000,'Chi tiết'!$Q248))</f>
        <v/>
      </c>
      <c r="N248" s="219" t="str">
        <f t="array" aca="1" ref="N248" ca="1">IF($Q248="","",INDEX('Nhập liệu'!$O$10:$O$10000,'Chi tiết'!$Q248))</f>
        <v/>
      </c>
      <c r="O248" s="219" t="str">
        <f t="array" aca="1" ref="O248" ca="1">IF($Q248="","",INDEX('Nhập liệu'!$P$10:$P$10000,'Chi tiết'!$Q248))</f>
        <v/>
      </c>
      <c r="P248" s="257"/>
      <c r="Q248" s="222" t="str">
        <f ca="1">IF(TYPE(MATCH($D$6,OFFSET('Nhập liệu'!$C$10,Q247,0):'Nhập liệu'!$C$10000,0)+Q247)=16,"",MATCH($D$6,OFFSET('Nhập liệu'!$C$10,Q247,0):'Nhập liệu'!$C$10000,0)+Q247)</f>
        <v/>
      </c>
    </row>
    <row r="249" spans="2:17" ht="15.75" customHeight="1">
      <c r="B249" s="217" t="str">
        <f t="array" aca="1" ref="B249" ca="1">IF($Q249="","",INDEX('Nhập liệu'!$B$10:$B$10000,'Chi tiết'!$Q249))</f>
        <v/>
      </c>
      <c r="C249" s="262"/>
      <c r="D249" s="218" t="str">
        <f t="array" aca="1" ref="D249" ca="1">IF($Q249="","",INDEX('Nhập liệu'!$E$10:$E$10000,'Chi tiết'!$Q249))</f>
        <v/>
      </c>
      <c r="E249" s="219" t="str">
        <f t="array" aca="1" ref="E249" ca="1">IF($Q249="","",INDEX('Nhập liệu'!$F$10:$F$10000,'Chi tiết'!$Q249))</f>
        <v/>
      </c>
      <c r="F249" s="220" t="str">
        <f t="array" aca="1" ref="F249" ca="1">IF($Q249="","",INDEX('Nhập liệu'!$G$10:$G$10000,'Chi tiết'!$Q249))</f>
        <v/>
      </c>
      <c r="G249" s="219" t="str">
        <f t="array" aca="1" ref="G249" ca="1">IF($Q249="","",INDEX('Nhập liệu'!$H$10:$H$10000,'Chi tiết'!$Q249))</f>
        <v/>
      </c>
      <c r="H249" s="219" t="str">
        <f t="array" aca="1" ref="H249" ca="1">IF($Q249="","",INDEX('Nhập liệu'!$I$10:$I$10000,'Chi tiết'!$Q249))</f>
        <v/>
      </c>
      <c r="I249" s="219" t="str">
        <f t="array" aca="1" ref="I249" ca="1">IF($Q249="","",INDEX('Nhập liệu'!$J$10:$J$10000,'Chi tiết'!$Q249))</f>
        <v/>
      </c>
      <c r="J249" s="219" t="str">
        <f t="array" aca="1" ref="J249" ca="1">IF($Q249="","",INDEX('Nhập liệu'!$K$10:$K$10000,'Chi tiết'!$Q249))</f>
        <v/>
      </c>
      <c r="K249" s="219" t="str">
        <f t="array" aca="1" ref="K249" ca="1">IF($Q249="","",INDEX('Nhập liệu'!$L$10:$L$10000,'Chi tiết'!$Q249))</f>
        <v/>
      </c>
      <c r="L249" s="219" t="str">
        <f t="array" aca="1" ref="L249" ca="1">IF($Q249="","",INDEX('Nhập liệu'!$M$10:$M$10000,'Chi tiết'!$Q249))</f>
        <v/>
      </c>
      <c r="M249" s="219" t="str">
        <f t="array" aca="1" ref="M249" ca="1">IF($Q249="","",INDEX('Nhập liệu'!$N$10:$N$10000,'Chi tiết'!$Q249))</f>
        <v/>
      </c>
      <c r="N249" s="219" t="str">
        <f t="array" aca="1" ref="N249" ca="1">IF($Q249="","",INDEX('Nhập liệu'!$O$10:$O$10000,'Chi tiết'!$Q249))</f>
        <v/>
      </c>
      <c r="O249" s="219" t="str">
        <f t="array" aca="1" ref="O249" ca="1">IF($Q249="","",INDEX('Nhập liệu'!$P$10:$P$10000,'Chi tiết'!$Q249))</f>
        <v/>
      </c>
      <c r="P249" s="257"/>
      <c r="Q249" s="222" t="str">
        <f ca="1">IF(TYPE(MATCH($D$6,OFFSET('Nhập liệu'!$C$10,Q248,0):'Nhập liệu'!$C$10000,0)+Q248)=16,"",MATCH($D$6,OFFSET('Nhập liệu'!$C$10,Q248,0):'Nhập liệu'!$C$10000,0)+Q248)</f>
        <v/>
      </c>
    </row>
    <row r="250" spans="2:17" ht="15.75" customHeight="1">
      <c r="B250" s="217" t="str">
        <f t="array" aca="1" ref="B250" ca="1">IF($Q250="","",INDEX('Nhập liệu'!$B$10:$B$10000,'Chi tiết'!$Q250))</f>
        <v/>
      </c>
      <c r="C250" s="262"/>
      <c r="D250" s="218" t="str">
        <f t="array" aca="1" ref="D250" ca="1">IF($Q250="","",INDEX('Nhập liệu'!$E$10:$E$10000,'Chi tiết'!$Q250))</f>
        <v/>
      </c>
      <c r="E250" s="219" t="str">
        <f t="array" aca="1" ref="E250" ca="1">IF($Q250="","",INDEX('Nhập liệu'!$F$10:$F$10000,'Chi tiết'!$Q250))</f>
        <v/>
      </c>
      <c r="F250" s="220" t="str">
        <f t="array" aca="1" ref="F250" ca="1">IF($Q250="","",INDEX('Nhập liệu'!$G$10:$G$10000,'Chi tiết'!$Q250))</f>
        <v/>
      </c>
      <c r="G250" s="219" t="str">
        <f t="array" aca="1" ref="G250" ca="1">IF($Q250="","",INDEX('Nhập liệu'!$H$10:$H$10000,'Chi tiết'!$Q250))</f>
        <v/>
      </c>
      <c r="H250" s="219" t="str">
        <f t="array" aca="1" ref="H250" ca="1">IF($Q250="","",INDEX('Nhập liệu'!$I$10:$I$10000,'Chi tiết'!$Q250))</f>
        <v/>
      </c>
      <c r="I250" s="219" t="str">
        <f t="array" aca="1" ref="I250" ca="1">IF($Q250="","",INDEX('Nhập liệu'!$J$10:$J$10000,'Chi tiết'!$Q250))</f>
        <v/>
      </c>
      <c r="J250" s="219" t="str">
        <f t="array" aca="1" ref="J250" ca="1">IF($Q250="","",INDEX('Nhập liệu'!$K$10:$K$10000,'Chi tiết'!$Q250))</f>
        <v/>
      </c>
      <c r="K250" s="219" t="str">
        <f t="array" aca="1" ref="K250" ca="1">IF($Q250="","",INDEX('Nhập liệu'!$L$10:$L$10000,'Chi tiết'!$Q250))</f>
        <v/>
      </c>
      <c r="L250" s="219" t="str">
        <f t="array" aca="1" ref="L250" ca="1">IF($Q250="","",INDEX('Nhập liệu'!$M$10:$M$10000,'Chi tiết'!$Q250))</f>
        <v/>
      </c>
      <c r="M250" s="219" t="str">
        <f t="array" aca="1" ref="M250" ca="1">IF($Q250="","",INDEX('Nhập liệu'!$N$10:$N$10000,'Chi tiết'!$Q250))</f>
        <v/>
      </c>
      <c r="N250" s="219" t="str">
        <f t="array" aca="1" ref="N250" ca="1">IF($Q250="","",INDEX('Nhập liệu'!$O$10:$O$10000,'Chi tiết'!$Q250))</f>
        <v/>
      </c>
      <c r="O250" s="219" t="str">
        <f t="array" aca="1" ref="O250" ca="1">IF($Q250="","",INDEX('Nhập liệu'!$P$10:$P$10000,'Chi tiết'!$Q250))</f>
        <v/>
      </c>
      <c r="P250" s="257"/>
      <c r="Q250" s="222" t="str">
        <f ca="1">IF(TYPE(MATCH($D$6,OFFSET('Nhập liệu'!$C$10,Q249,0):'Nhập liệu'!$C$10000,0)+Q249)=16,"",MATCH($D$6,OFFSET('Nhập liệu'!$C$10,Q249,0):'Nhập liệu'!$C$10000,0)+Q249)</f>
        <v/>
      </c>
    </row>
    <row r="251" spans="2:17" ht="15.75" customHeight="1">
      <c r="B251" s="217" t="str">
        <f t="array" aca="1" ref="B251" ca="1">IF($Q251="","",INDEX('Nhập liệu'!$B$10:$B$10000,'Chi tiết'!$Q251))</f>
        <v/>
      </c>
      <c r="C251" s="262"/>
      <c r="D251" s="218" t="str">
        <f t="array" aca="1" ref="D251" ca="1">IF($Q251="","",INDEX('Nhập liệu'!$E$10:$E$10000,'Chi tiết'!$Q251))</f>
        <v/>
      </c>
      <c r="E251" s="219" t="str">
        <f t="array" aca="1" ref="E251" ca="1">IF($Q251="","",INDEX('Nhập liệu'!$F$10:$F$10000,'Chi tiết'!$Q251))</f>
        <v/>
      </c>
      <c r="F251" s="220" t="str">
        <f t="array" aca="1" ref="F251" ca="1">IF($Q251="","",INDEX('Nhập liệu'!$G$10:$G$10000,'Chi tiết'!$Q251))</f>
        <v/>
      </c>
      <c r="G251" s="219" t="str">
        <f t="array" aca="1" ref="G251" ca="1">IF($Q251="","",INDEX('Nhập liệu'!$H$10:$H$10000,'Chi tiết'!$Q251))</f>
        <v/>
      </c>
      <c r="H251" s="219" t="str">
        <f t="array" aca="1" ref="H251" ca="1">IF($Q251="","",INDEX('Nhập liệu'!$I$10:$I$10000,'Chi tiết'!$Q251))</f>
        <v/>
      </c>
      <c r="I251" s="219" t="str">
        <f t="array" aca="1" ref="I251" ca="1">IF($Q251="","",INDEX('Nhập liệu'!$J$10:$J$10000,'Chi tiết'!$Q251))</f>
        <v/>
      </c>
      <c r="J251" s="219" t="str">
        <f t="array" aca="1" ref="J251" ca="1">IF($Q251="","",INDEX('Nhập liệu'!$K$10:$K$10000,'Chi tiết'!$Q251))</f>
        <v/>
      </c>
      <c r="K251" s="219" t="str">
        <f t="array" aca="1" ref="K251" ca="1">IF($Q251="","",INDEX('Nhập liệu'!$L$10:$L$10000,'Chi tiết'!$Q251))</f>
        <v/>
      </c>
      <c r="L251" s="219" t="str">
        <f t="array" aca="1" ref="L251" ca="1">IF($Q251="","",INDEX('Nhập liệu'!$M$10:$M$10000,'Chi tiết'!$Q251))</f>
        <v/>
      </c>
      <c r="M251" s="219" t="str">
        <f t="array" aca="1" ref="M251" ca="1">IF($Q251="","",INDEX('Nhập liệu'!$N$10:$N$10000,'Chi tiết'!$Q251))</f>
        <v/>
      </c>
      <c r="N251" s="219" t="str">
        <f t="array" aca="1" ref="N251" ca="1">IF($Q251="","",INDEX('Nhập liệu'!$O$10:$O$10000,'Chi tiết'!$Q251))</f>
        <v/>
      </c>
      <c r="O251" s="219" t="str">
        <f t="array" aca="1" ref="O251" ca="1">IF($Q251="","",INDEX('Nhập liệu'!$P$10:$P$10000,'Chi tiết'!$Q251))</f>
        <v/>
      </c>
      <c r="P251" s="257"/>
      <c r="Q251" s="222" t="str">
        <f ca="1">IF(TYPE(MATCH($D$6,OFFSET('Nhập liệu'!$C$10,Q250,0):'Nhập liệu'!$C$10000,0)+Q250)=16,"",MATCH($D$6,OFFSET('Nhập liệu'!$C$10,Q250,0):'Nhập liệu'!$C$10000,0)+Q250)</f>
        <v/>
      </c>
    </row>
    <row r="252" spans="2:17" ht="15.75" customHeight="1">
      <c r="B252" s="217" t="str">
        <f t="array" aca="1" ref="B252" ca="1">IF($Q252="","",INDEX('Nhập liệu'!$B$10:$B$10000,'Chi tiết'!$Q252))</f>
        <v/>
      </c>
      <c r="C252" s="262"/>
      <c r="D252" s="218" t="str">
        <f t="array" aca="1" ref="D252" ca="1">IF($Q252="","",INDEX('Nhập liệu'!$E$10:$E$10000,'Chi tiết'!$Q252))</f>
        <v/>
      </c>
      <c r="E252" s="219" t="str">
        <f t="array" aca="1" ref="E252" ca="1">IF($Q252="","",INDEX('Nhập liệu'!$F$10:$F$10000,'Chi tiết'!$Q252))</f>
        <v/>
      </c>
      <c r="F252" s="220" t="str">
        <f t="array" aca="1" ref="F252" ca="1">IF($Q252="","",INDEX('Nhập liệu'!$G$10:$G$10000,'Chi tiết'!$Q252))</f>
        <v/>
      </c>
      <c r="G252" s="219" t="str">
        <f t="array" aca="1" ref="G252" ca="1">IF($Q252="","",INDEX('Nhập liệu'!$H$10:$H$10000,'Chi tiết'!$Q252))</f>
        <v/>
      </c>
      <c r="H252" s="219" t="str">
        <f t="array" aca="1" ref="H252" ca="1">IF($Q252="","",INDEX('Nhập liệu'!$I$10:$I$10000,'Chi tiết'!$Q252))</f>
        <v/>
      </c>
      <c r="I252" s="219" t="str">
        <f t="array" aca="1" ref="I252" ca="1">IF($Q252="","",INDEX('Nhập liệu'!$J$10:$J$10000,'Chi tiết'!$Q252))</f>
        <v/>
      </c>
      <c r="J252" s="219" t="str">
        <f t="array" aca="1" ref="J252" ca="1">IF($Q252="","",INDEX('Nhập liệu'!$K$10:$K$10000,'Chi tiết'!$Q252))</f>
        <v/>
      </c>
      <c r="K252" s="219" t="str">
        <f t="array" aca="1" ref="K252" ca="1">IF($Q252="","",INDEX('Nhập liệu'!$L$10:$L$10000,'Chi tiết'!$Q252))</f>
        <v/>
      </c>
      <c r="L252" s="219" t="str">
        <f t="array" aca="1" ref="L252" ca="1">IF($Q252="","",INDEX('Nhập liệu'!$M$10:$M$10000,'Chi tiết'!$Q252))</f>
        <v/>
      </c>
      <c r="M252" s="219" t="str">
        <f t="array" aca="1" ref="M252" ca="1">IF($Q252="","",INDEX('Nhập liệu'!$N$10:$N$10000,'Chi tiết'!$Q252))</f>
        <v/>
      </c>
      <c r="N252" s="219" t="str">
        <f t="array" aca="1" ref="N252" ca="1">IF($Q252="","",INDEX('Nhập liệu'!$O$10:$O$10000,'Chi tiết'!$Q252))</f>
        <v/>
      </c>
      <c r="O252" s="219" t="str">
        <f t="array" aca="1" ref="O252" ca="1">IF($Q252="","",INDEX('Nhập liệu'!$P$10:$P$10000,'Chi tiết'!$Q252))</f>
        <v/>
      </c>
      <c r="P252" s="257"/>
      <c r="Q252" s="222" t="str">
        <f ca="1">IF(TYPE(MATCH($D$6,OFFSET('Nhập liệu'!$C$10,Q251,0):'Nhập liệu'!$C$10000,0)+Q251)=16,"",MATCH($D$6,OFFSET('Nhập liệu'!$C$10,Q251,0):'Nhập liệu'!$C$10000,0)+Q251)</f>
        <v/>
      </c>
    </row>
    <row r="253" spans="2:17" ht="15.75" customHeight="1">
      <c r="B253" s="217" t="str">
        <f t="array" aca="1" ref="B253" ca="1">IF($Q253="","",INDEX('Nhập liệu'!$B$10:$B$10000,'Chi tiết'!$Q253))</f>
        <v/>
      </c>
      <c r="C253" s="262"/>
      <c r="D253" s="218" t="str">
        <f t="array" aca="1" ref="D253" ca="1">IF($Q253="","",INDEX('Nhập liệu'!$E$10:$E$10000,'Chi tiết'!$Q253))</f>
        <v/>
      </c>
      <c r="E253" s="219" t="str">
        <f t="array" aca="1" ref="E253" ca="1">IF($Q253="","",INDEX('Nhập liệu'!$F$10:$F$10000,'Chi tiết'!$Q253))</f>
        <v/>
      </c>
      <c r="F253" s="220" t="str">
        <f t="array" aca="1" ref="F253" ca="1">IF($Q253="","",INDEX('Nhập liệu'!$G$10:$G$10000,'Chi tiết'!$Q253))</f>
        <v/>
      </c>
      <c r="G253" s="219" t="str">
        <f t="array" aca="1" ref="G253" ca="1">IF($Q253="","",INDEX('Nhập liệu'!$H$10:$H$10000,'Chi tiết'!$Q253))</f>
        <v/>
      </c>
      <c r="H253" s="219" t="str">
        <f t="array" aca="1" ref="H253" ca="1">IF($Q253="","",INDEX('Nhập liệu'!$I$10:$I$10000,'Chi tiết'!$Q253))</f>
        <v/>
      </c>
      <c r="I253" s="219" t="str">
        <f t="array" aca="1" ref="I253" ca="1">IF($Q253="","",INDEX('Nhập liệu'!$J$10:$J$10000,'Chi tiết'!$Q253))</f>
        <v/>
      </c>
      <c r="J253" s="219" t="str">
        <f t="array" aca="1" ref="J253" ca="1">IF($Q253="","",INDEX('Nhập liệu'!$K$10:$K$10000,'Chi tiết'!$Q253))</f>
        <v/>
      </c>
      <c r="K253" s="219" t="str">
        <f t="array" aca="1" ref="K253" ca="1">IF($Q253="","",INDEX('Nhập liệu'!$L$10:$L$10000,'Chi tiết'!$Q253))</f>
        <v/>
      </c>
      <c r="L253" s="219" t="str">
        <f t="array" aca="1" ref="L253" ca="1">IF($Q253="","",INDEX('Nhập liệu'!$M$10:$M$10000,'Chi tiết'!$Q253))</f>
        <v/>
      </c>
      <c r="M253" s="219" t="str">
        <f t="array" aca="1" ref="M253" ca="1">IF($Q253="","",INDEX('Nhập liệu'!$N$10:$N$10000,'Chi tiết'!$Q253))</f>
        <v/>
      </c>
      <c r="N253" s="219" t="str">
        <f t="array" aca="1" ref="N253" ca="1">IF($Q253="","",INDEX('Nhập liệu'!$O$10:$O$10000,'Chi tiết'!$Q253))</f>
        <v/>
      </c>
      <c r="O253" s="219" t="str">
        <f t="array" aca="1" ref="O253" ca="1">IF($Q253="","",INDEX('Nhập liệu'!$P$10:$P$10000,'Chi tiết'!$Q253))</f>
        <v/>
      </c>
      <c r="P253" s="257"/>
      <c r="Q253" s="222" t="str">
        <f ca="1">IF(TYPE(MATCH($D$6,OFFSET('Nhập liệu'!$C$10,Q252,0):'Nhập liệu'!$C$10000,0)+Q252)=16,"",MATCH($D$6,OFFSET('Nhập liệu'!$C$10,Q252,0):'Nhập liệu'!$C$10000,0)+Q252)</f>
        <v/>
      </c>
    </row>
    <row r="254" spans="2:17" ht="15.75" customHeight="1">
      <c r="B254" s="217" t="str">
        <f t="array" aca="1" ref="B254" ca="1">IF($Q254="","",INDEX('Nhập liệu'!$B$10:$B$10000,'Chi tiết'!$Q254))</f>
        <v/>
      </c>
      <c r="C254" s="262"/>
      <c r="D254" s="218" t="str">
        <f t="array" aca="1" ref="D254" ca="1">IF($Q254="","",INDEX('Nhập liệu'!$E$10:$E$10000,'Chi tiết'!$Q254))</f>
        <v/>
      </c>
      <c r="E254" s="219" t="str">
        <f t="array" aca="1" ref="E254" ca="1">IF($Q254="","",INDEX('Nhập liệu'!$F$10:$F$10000,'Chi tiết'!$Q254))</f>
        <v/>
      </c>
      <c r="F254" s="220" t="str">
        <f t="array" aca="1" ref="F254" ca="1">IF($Q254="","",INDEX('Nhập liệu'!$G$10:$G$10000,'Chi tiết'!$Q254))</f>
        <v/>
      </c>
      <c r="G254" s="219" t="str">
        <f t="array" aca="1" ref="G254" ca="1">IF($Q254="","",INDEX('Nhập liệu'!$H$10:$H$10000,'Chi tiết'!$Q254))</f>
        <v/>
      </c>
      <c r="H254" s="219" t="str">
        <f t="array" aca="1" ref="H254" ca="1">IF($Q254="","",INDEX('Nhập liệu'!$I$10:$I$10000,'Chi tiết'!$Q254))</f>
        <v/>
      </c>
      <c r="I254" s="219" t="str">
        <f t="array" aca="1" ref="I254" ca="1">IF($Q254="","",INDEX('Nhập liệu'!$J$10:$J$10000,'Chi tiết'!$Q254))</f>
        <v/>
      </c>
      <c r="J254" s="219" t="str">
        <f t="array" aca="1" ref="J254" ca="1">IF($Q254="","",INDEX('Nhập liệu'!$K$10:$K$10000,'Chi tiết'!$Q254))</f>
        <v/>
      </c>
      <c r="K254" s="219" t="str">
        <f t="array" aca="1" ref="K254" ca="1">IF($Q254="","",INDEX('Nhập liệu'!$L$10:$L$10000,'Chi tiết'!$Q254))</f>
        <v/>
      </c>
      <c r="L254" s="219" t="str">
        <f t="array" aca="1" ref="L254" ca="1">IF($Q254="","",INDEX('Nhập liệu'!$M$10:$M$10000,'Chi tiết'!$Q254))</f>
        <v/>
      </c>
      <c r="M254" s="219" t="str">
        <f t="array" aca="1" ref="M254" ca="1">IF($Q254="","",INDEX('Nhập liệu'!$N$10:$N$10000,'Chi tiết'!$Q254))</f>
        <v/>
      </c>
      <c r="N254" s="219" t="str">
        <f t="array" aca="1" ref="N254" ca="1">IF($Q254="","",INDEX('Nhập liệu'!$O$10:$O$10000,'Chi tiết'!$Q254))</f>
        <v/>
      </c>
      <c r="O254" s="219" t="str">
        <f t="array" aca="1" ref="O254" ca="1">IF($Q254="","",INDEX('Nhập liệu'!$P$10:$P$10000,'Chi tiết'!$Q254))</f>
        <v/>
      </c>
      <c r="P254" s="257"/>
      <c r="Q254" s="222" t="str">
        <f ca="1">IF(TYPE(MATCH($D$6,OFFSET('Nhập liệu'!$C$10,Q253,0):'Nhập liệu'!$C$10000,0)+Q253)=16,"",MATCH($D$6,OFFSET('Nhập liệu'!$C$10,Q253,0):'Nhập liệu'!$C$10000,0)+Q253)</f>
        <v/>
      </c>
    </row>
    <row r="255" spans="2:17" ht="15.75" customHeight="1">
      <c r="B255" s="217" t="str">
        <f t="array" aca="1" ref="B255" ca="1">IF($Q255="","",INDEX('Nhập liệu'!$B$10:$B$10000,'Chi tiết'!$Q255))</f>
        <v/>
      </c>
      <c r="C255" s="262"/>
      <c r="D255" s="218" t="str">
        <f t="array" aca="1" ref="D255" ca="1">IF($Q255="","",INDEX('Nhập liệu'!$E$10:$E$10000,'Chi tiết'!$Q255))</f>
        <v/>
      </c>
      <c r="E255" s="219" t="str">
        <f t="array" aca="1" ref="E255" ca="1">IF($Q255="","",INDEX('Nhập liệu'!$F$10:$F$10000,'Chi tiết'!$Q255))</f>
        <v/>
      </c>
      <c r="F255" s="220" t="str">
        <f t="array" aca="1" ref="F255" ca="1">IF($Q255="","",INDEX('Nhập liệu'!$G$10:$G$10000,'Chi tiết'!$Q255))</f>
        <v/>
      </c>
      <c r="G255" s="219" t="str">
        <f t="array" aca="1" ref="G255" ca="1">IF($Q255="","",INDEX('Nhập liệu'!$H$10:$H$10000,'Chi tiết'!$Q255))</f>
        <v/>
      </c>
      <c r="H255" s="219" t="str">
        <f t="array" aca="1" ref="H255" ca="1">IF($Q255="","",INDEX('Nhập liệu'!$I$10:$I$10000,'Chi tiết'!$Q255))</f>
        <v/>
      </c>
      <c r="I255" s="219" t="str">
        <f t="array" aca="1" ref="I255" ca="1">IF($Q255="","",INDEX('Nhập liệu'!$J$10:$J$10000,'Chi tiết'!$Q255))</f>
        <v/>
      </c>
      <c r="J255" s="219" t="str">
        <f t="array" aca="1" ref="J255" ca="1">IF($Q255="","",INDEX('Nhập liệu'!$K$10:$K$10000,'Chi tiết'!$Q255))</f>
        <v/>
      </c>
      <c r="K255" s="219" t="str">
        <f t="array" aca="1" ref="K255" ca="1">IF($Q255="","",INDEX('Nhập liệu'!$L$10:$L$10000,'Chi tiết'!$Q255))</f>
        <v/>
      </c>
      <c r="L255" s="219" t="str">
        <f t="array" aca="1" ref="L255" ca="1">IF($Q255="","",INDEX('Nhập liệu'!$M$10:$M$10000,'Chi tiết'!$Q255))</f>
        <v/>
      </c>
      <c r="M255" s="219" t="str">
        <f t="array" aca="1" ref="M255" ca="1">IF($Q255="","",INDEX('Nhập liệu'!$N$10:$N$10000,'Chi tiết'!$Q255))</f>
        <v/>
      </c>
      <c r="N255" s="219" t="str">
        <f t="array" aca="1" ref="N255" ca="1">IF($Q255="","",INDEX('Nhập liệu'!$O$10:$O$10000,'Chi tiết'!$Q255))</f>
        <v/>
      </c>
      <c r="O255" s="219" t="str">
        <f t="array" aca="1" ref="O255" ca="1">IF($Q255="","",INDEX('Nhập liệu'!$P$10:$P$10000,'Chi tiết'!$Q255))</f>
        <v/>
      </c>
      <c r="P255" s="257"/>
      <c r="Q255" s="222" t="str">
        <f ca="1">IF(TYPE(MATCH($D$6,OFFSET('Nhập liệu'!$C$10,Q254,0):'Nhập liệu'!$C$10000,0)+Q254)=16,"",MATCH($D$6,OFFSET('Nhập liệu'!$C$10,Q254,0):'Nhập liệu'!$C$10000,0)+Q254)</f>
        <v/>
      </c>
    </row>
    <row r="256" spans="2:17" ht="15.75" customHeight="1">
      <c r="B256" s="217" t="str">
        <f t="array" aca="1" ref="B256" ca="1">IF($Q256="","",INDEX('Nhập liệu'!$B$10:$B$10000,'Chi tiết'!$Q256))</f>
        <v/>
      </c>
      <c r="C256" s="262"/>
      <c r="D256" s="218" t="str">
        <f t="array" aca="1" ref="D256" ca="1">IF($Q256="","",INDEX('Nhập liệu'!$E$10:$E$10000,'Chi tiết'!$Q256))</f>
        <v/>
      </c>
      <c r="E256" s="219" t="str">
        <f t="array" aca="1" ref="E256" ca="1">IF($Q256="","",INDEX('Nhập liệu'!$F$10:$F$10000,'Chi tiết'!$Q256))</f>
        <v/>
      </c>
      <c r="F256" s="220" t="str">
        <f t="array" aca="1" ref="F256" ca="1">IF($Q256="","",INDEX('Nhập liệu'!$G$10:$G$10000,'Chi tiết'!$Q256))</f>
        <v/>
      </c>
      <c r="G256" s="219" t="str">
        <f t="array" aca="1" ref="G256" ca="1">IF($Q256="","",INDEX('Nhập liệu'!$H$10:$H$10000,'Chi tiết'!$Q256))</f>
        <v/>
      </c>
      <c r="H256" s="219" t="str">
        <f t="array" aca="1" ref="H256" ca="1">IF($Q256="","",INDEX('Nhập liệu'!$I$10:$I$10000,'Chi tiết'!$Q256))</f>
        <v/>
      </c>
      <c r="I256" s="219" t="str">
        <f t="array" aca="1" ref="I256" ca="1">IF($Q256="","",INDEX('Nhập liệu'!$J$10:$J$10000,'Chi tiết'!$Q256))</f>
        <v/>
      </c>
      <c r="J256" s="219" t="str">
        <f t="array" aca="1" ref="J256" ca="1">IF($Q256="","",INDEX('Nhập liệu'!$K$10:$K$10000,'Chi tiết'!$Q256))</f>
        <v/>
      </c>
      <c r="K256" s="219" t="str">
        <f t="array" aca="1" ref="K256" ca="1">IF($Q256="","",INDEX('Nhập liệu'!$L$10:$L$10000,'Chi tiết'!$Q256))</f>
        <v/>
      </c>
      <c r="L256" s="219" t="str">
        <f t="array" aca="1" ref="L256" ca="1">IF($Q256="","",INDEX('Nhập liệu'!$M$10:$M$10000,'Chi tiết'!$Q256))</f>
        <v/>
      </c>
      <c r="M256" s="219" t="str">
        <f t="array" aca="1" ref="M256" ca="1">IF($Q256="","",INDEX('Nhập liệu'!$N$10:$N$10000,'Chi tiết'!$Q256))</f>
        <v/>
      </c>
      <c r="N256" s="219" t="str">
        <f t="array" aca="1" ref="N256" ca="1">IF($Q256="","",INDEX('Nhập liệu'!$O$10:$O$10000,'Chi tiết'!$Q256))</f>
        <v/>
      </c>
      <c r="O256" s="219" t="str">
        <f t="array" aca="1" ref="O256" ca="1">IF($Q256="","",INDEX('Nhập liệu'!$P$10:$P$10000,'Chi tiết'!$Q256))</f>
        <v/>
      </c>
      <c r="P256" s="257"/>
      <c r="Q256" s="222" t="str">
        <f ca="1">IF(TYPE(MATCH($D$6,OFFSET('Nhập liệu'!$C$10,Q255,0):'Nhập liệu'!$C$10000,0)+Q255)=16,"",MATCH($D$6,OFFSET('Nhập liệu'!$C$10,Q255,0):'Nhập liệu'!$C$10000,0)+Q255)</f>
        <v/>
      </c>
    </row>
    <row r="257" spans="2:17" ht="15.75" customHeight="1">
      <c r="B257" s="217" t="str">
        <f t="array" aca="1" ref="B257" ca="1">IF($Q257="","",INDEX('Nhập liệu'!$B$10:$B$10000,'Chi tiết'!$Q257))</f>
        <v/>
      </c>
      <c r="C257" s="262"/>
      <c r="D257" s="218" t="str">
        <f t="array" aca="1" ref="D257" ca="1">IF($Q257="","",INDEX('Nhập liệu'!$E$10:$E$10000,'Chi tiết'!$Q257))</f>
        <v/>
      </c>
      <c r="E257" s="219" t="str">
        <f t="array" aca="1" ref="E257" ca="1">IF($Q257="","",INDEX('Nhập liệu'!$F$10:$F$10000,'Chi tiết'!$Q257))</f>
        <v/>
      </c>
      <c r="F257" s="220" t="str">
        <f t="array" aca="1" ref="F257" ca="1">IF($Q257="","",INDEX('Nhập liệu'!$G$10:$G$10000,'Chi tiết'!$Q257))</f>
        <v/>
      </c>
      <c r="G257" s="219" t="str">
        <f t="array" aca="1" ref="G257" ca="1">IF($Q257="","",INDEX('Nhập liệu'!$H$10:$H$10000,'Chi tiết'!$Q257))</f>
        <v/>
      </c>
      <c r="H257" s="219" t="str">
        <f t="array" aca="1" ref="H257" ca="1">IF($Q257="","",INDEX('Nhập liệu'!$I$10:$I$10000,'Chi tiết'!$Q257))</f>
        <v/>
      </c>
      <c r="I257" s="219" t="str">
        <f t="array" aca="1" ref="I257" ca="1">IF($Q257="","",INDEX('Nhập liệu'!$J$10:$J$10000,'Chi tiết'!$Q257))</f>
        <v/>
      </c>
      <c r="J257" s="219" t="str">
        <f t="array" aca="1" ref="J257" ca="1">IF($Q257="","",INDEX('Nhập liệu'!$K$10:$K$10000,'Chi tiết'!$Q257))</f>
        <v/>
      </c>
      <c r="K257" s="219" t="str">
        <f t="array" aca="1" ref="K257" ca="1">IF($Q257="","",INDEX('Nhập liệu'!$L$10:$L$10000,'Chi tiết'!$Q257))</f>
        <v/>
      </c>
      <c r="L257" s="219" t="str">
        <f t="array" aca="1" ref="L257" ca="1">IF($Q257="","",INDEX('Nhập liệu'!$M$10:$M$10000,'Chi tiết'!$Q257))</f>
        <v/>
      </c>
      <c r="M257" s="219" t="str">
        <f t="array" aca="1" ref="M257" ca="1">IF($Q257="","",INDEX('Nhập liệu'!$N$10:$N$10000,'Chi tiết'!$Q257))</f>
        <v/>
      </c>
      <c r="N257" s="219" t="str">
        <f t="array" aca="1" ref="N257" ca="1">IF($Q257="","",INDEX('Nhập liệu'!$O$10:$O$10000,'Chi tiết'!$Q257))</f>
        <v/>
      </c>
      <c r="O257" s="219" t="str">
        <f t="array" aca="1" ref="O257" ca="1">IF($Q257="","",INDEX('Nhập liệu'!$P$10:$P$10000,'Chi tiết'!$Q257))</f>
        <v/>
      </c>
      <c r="P257" s="257"/>
      <c r="Q257" s="222" t="str">
        <f ca="1">IF(TYPE(MATCH($D$6,OFFSET('Nhập liệu'!$C$10,Q256,0):'Nhập liệu'!$C$10000,0)+Q256)=16,"",MATCH($D$6,OFFSET('Nhập liệu'!$C$10,Q256,0):'Nhập liệu'!$C$10000,0)+Q256)</f>
        <v/>
      </c>
    </row>
    <row r="258" spans="2:17" ht="15.75" customHeight="1">
      <c r="B258" s="217" t="str">
        <f t="array" aca="1" ref="B258" ca="1">IF($Q258="","",INDEX('Nhập liệu'!$B$10:$B$10000,'Chi tiết'!$Q258))</f>
        <v/>
      </c>
      <c r="C258" s="262"/>
      <c r="D258" s="218" t="str">
        <f t="array" aca="1" ref="D258" ca="1">IF($Q258="","",INDEX('Nhập liệu'!$E$10:$E$10000,'Chi tiết'!$Q258))</f>
        <v/>
      </c>
      <c r="E258" s="219" t="str">
        <f t="array" aca="1" ref="E258" ca="1">IF($Q258="","",INDEX('Nhập liệu'!$F$10:$F$10000,'Chi tiết'!$Q258))</f>
        <v/>
      </c>
      <c r="F258" s="220" t="str">
        <f t="array" aca="1" ref="F258" ca="1">IF($Q258="","",INDEX('Nhập liệu'!$G$10:$G$10000,'Chi tiết'!$Q258))</f>
        <v/>
      </c>
      <c r="G258" s="219" t="str">
        <f t="array" aca="1" ref="G258" ca="1">IF($Q258="","",INDEX('Nhập liệu'!$H$10:$H$10000,'Chi tiết'!$Q258))</f>
        <v/>
      </c>
      <c r="H258" s="219" t="str">
        <f t="array" aca="1" ref="H258" ca="1">IF($Q258="","",INDEX('Nhập liệu'!$I$10:$I$10000,'Chi tiết'!$Q258))</f>
        <v/>
      </c>
      <c r="I258" s="219" t="str">
        <f t="array" aca="1" ref="I258" ca="1">IF($Q258="","",INDEX('Nhập liệu'!$J$10:$J$10000,'Chi tiết'!$Q258))</f>
        <v/>
      </c>
      <c r="J258" s="219" t="str">
        <f t="array" aca="1" ref="J258" ca="1">IF($Q258="","",INDEX('Nhập liệu'!$K$10:$K$10000,'Chi tiết'!$Q258))</f>
        <v/>
      </c>
      <c r="K258" s="219" t="str">
        <f t="array" aca="1" ref="K258" ca="1">IF($Q258="","",INDEX('Nhập liệu'!$L$10:$L$10000,'Chi tiết'!$Q258))</f>
        <v/>
      </c>
      <c r="L258" s="219" t="str">
        <f t="array" aca="1" ref="L258" ca="1">IF($Q258="","",INDEX('Nhập liệu'!$M$10:$M$10000,'Chi tiết'!$Q258))</f>
        <v/>
      </c>
      <c r="M258" s="219" t="str">
        <f t="array" aca="1" ref="M258" ca="1">IF($Q258="","",INDEX('Nhập liệu'!$N$10:$N$10000,'Chi tiết'!$Q258))</f>
        <v/>
      </c>
      <c r="N258" s="219" t="str">
        <f t="array" aca="1" ref="N258" ca="1">IF($Q258="","",INDEX('Nhập liệu'!$O$10:$O$10000,'Chi tiết'!$Q258))</f>
        <v/>
      </c>
      <c r="O258" s="219" t="str">
        <f t="array" aca="1" ref="O258" ca="1">IF($Q258="","",INDEX('Nhập liệu'!$P$10:$P$10000,'Chi tiết'!$Q258))</f>
        <v/>
      </c>
      <c r="P258" s="257"/>
      <c r="Q258" s="222" t="str">
        <f ca="1">IF(TYPE(MATCH($D$6,OFFSET('Nhập liệu'!$C$10,Q257,0):'Nhập liệu'!$C$10000,0)+Q257)=16,"",MATCH($D$6,OFFSET('Nhập liệu'!$C$10,Q257,0):'Nhập liệu'!$C$10000,0)+Q257)</f>
        <v/>
      </c>
    </row>
    <row r="259" spans="2:17" ht="15.75" customHeight="1">
      <c r="B259" s="217" t="str">
        <f t="array" aca="1" ref="B259" ca="1">IF($Q259="","",INDEX('Nhập liệu'!$B$10:$B$10000,'Chi tiết'!$Q259))</f>
        <v/>
      </c>
      <c r="C259" s="262"/>
      <c r="D259" s="218" t="str">
        <f t="array" aca="1" ref="D259" ca="1">IF($Q259="","",INDEX('Nhập liệu'!$E$10:$E$10000,'Chi tiết'!$Q259))</f>
        <v/>
      </c>
      <c r="E259" s="219" t="str">
        <f t="array" aca="1" ref="E259" ca="1">IF($Q259="","",INDEX('Nhập liệu'!$F$10:$F$10000,'Chi tiết'!$Q259))</f>
        <v/>
      </c>
      <c r="F259" s="220" t="str">
        <f t="array" aca="1" ref="F259" ca="1">IF($Q259="","",INDEX('Nhập liệu'!$G$10:$G$10000,'Chi tiết'!$Q259))</f>
        <v/>
      </c>
      <c r="G259" s="219" t="str">
        <f t="array" aca="1" ref="G259" ca="1">IF($Q259="","",INDEX('Nhập liệu'!$H$10:$H$10000,'Chi tiết'!$Q259))</f>
        <v/>
      </c>
      <c r="H259" s="219" t="str">
        <f t="array" aca="1" ref="H259" ca="1">IF($Q259="","",INDEX('Nhập liệu'!$I$10:$I$10000,'Chi tiết'!$Q259))</f>
        <v/>
      </c>
      <c r="I259" s="219" t="str">
        <f t="array" aca="1" ref="I259" ca="1">IF($Q259="","",INDEX('Nhập liệu'!$J$10:$J$10000,'Chi tiết'!$Q259))</f>
        <v/>
      </c>
      <c r="J259" s="219" t="str">
        <f t="array" aca="1" ref="J259" ca="1">IF($Q259="","",INDEX('Nhập liệu'!$K$10:$K$10000,'Chi tiết'!$Q259))</f>
        <v/>
      </c>
      <c r="K259" s="219" t="str">
        <f t="array" aca="1" ref="K259" ca="1">IF($Q259="","",INDEX('Nhập liệu'!$L$10:$L$10000,'Chi tiết'!$Q259))</f>
        <v/>
      </c>
      <c r="L259" s="219" t="str">
        <f t="array" aca="1" ref="L259" ca="1">IF($Q259="","",INDEX('Nhập liệu'!$M$10:$M$10000,'Chi tiết'!$Q259))</f>
        <v/>
      </c>
      <c r="M259" s="219" t="str">
        <f t="array" aca="1" ref="M259" ca="1">IF($Q259="","",INDEX('Nhập liệu'!$N$10:$N$10000,'Chi tiết'!$Q259))</f>
        <v/>
      </c>
      <c r="N259" s="219" t="str">
        <f t="array" aca="1" ref="N259" ca="1">IF($Q259="","",INDEX('Nhập liệu'!$O$10:$O$10000,'Chi tiết'!$Q259))</f>
        <v/>
      </c>
      <c r="O259" s="219" t="str">
        <f t="array" aca="1" ref="O259" ca="1">IF($Q259="","",INDEX('Nhập liệu'!$P$10:$P$10000,'Chi tiết'!$Q259))</f>
        <v/>
      </c>
      <c r="P259" s="257"/>
      <c r="Q259" s="222" t="str">
        <f ca="1">IF(TYPE(MATCH($D$6,OFFSET('Nhập liệu'!$C$10,Q258,0):'Nhập liệu'!$C$10000,0)+Q258)=16,"",MATCH($D$6,OFFSET('Nhập liệu'!$C$10,Q258,0):'Nhập liệu'!$C$10000,0)+Q258)</f>
        <v/>
      </c>
    </row>
    <row r="260" spans="2:17" ht="15.75" customHeight="1">
      <c r="B260" s="217" t="str">
        <f t="array" aca="1" ref="B260" ca="1">IF($Q260="","",INDEX('Nhập liệu'!$B$10:$B$10000,'Chi tiết'!$Q260))</f>
        <v/>
      </c>
      <c r="C260" s="262"/>
      <c r="D260" s="218" t="str">
        <f t="array" aca="1" ref="D260" ca="1">IF($Q260="","",INDEX('Nhập liệu'!$E$10:$E$10000,'Chi tiết'!$Q260))</f>
        <v/>
      </c>
      <c r="E260" s="219" t="str">
        <f t="array" aca="1" ref="E260" ca="1">IF($Q260="","",INDEX('Nhập liệu'!$F$10:$F$10000,'Chi tiết'!$Q260))</f>
        <v/>
      </c>
      <c r="F260" s="220" t="str">
        <f t="array" aca="1" ref="F260" ca="1">IF($Q260="","",INDEX('Nhập liệu'!$G$10:$G$10000,'Chi tiết'!$Q260))</f>
        <v/>
      </c>
      <c r="G260" s="219" t="str">
        <f t="array" aca="1" ref="G260" ca="1">IF($Q260="","",INDEX('Nhập liệu'!$H$10:$H$10000,'Chi tiết'!$Q260))</f>
        <v/>
      </c>
      <c r="H260" s="219" t="str">
        <f t="array" aca="1" ref="H260" ca="1">IF($Q260="","",INDEX('Nhập liệu'!$I$10:$I$10000,'Chi tiết'!$Q260))</f>
        <v/>
      </c>
      <c r="I260" s="219" t="str">
        <f t="array" aca="1" ref="I260" ca="1">IF($Q260="","",INDEX('Nhập liệu'!$J$10:$J$10000,'Chi tiết'!$Q260))</f>
        <v/>
      </c>
      <c r="J260" s="219" t="str">
        <f t="array" aca="1" ref="J260" ca="1">IF($Q260="","",INDEX('Nhập liệu'!$K$10:$K$10000,'Chi tiết'!$Q260))</f>
        <v/>
      </c>
      <c r="K260" s="219" t="str">
        <f t="array" aca="1" ref="K260" ca="1">IF($Q260="","",INDEX('Nhập liệu'!$L$10:$L$10000,'Chi tiết'!$Q260))</f>
        <v/>
      </c>
      <c r="L260" s="219" t="str">
        <f t="array" aca="1" ref="L260" ca="1">IF($Q260="","",INDEX('Nhập liệu'!$M$10:$M$10000,'Chi tiết'!$Q260))</f>
        <v/>
      </c>
      <c r="M260" s="219" t="str">
        <f t="array" aca="1" ref="M260" ca="1">IF($Q260="","",INDEX('Nhập liệu'!$N$10:$N$10000,'Chi tiết'!$Q260))</f>
        <v/>
      </c>
      <c r="N260" s="219" t="str">
        <f t="array" aca="1" ref="N260" ca="1">IF($Q260="","",INDEX('Nhập liệu'!$O$10:$O$10000,'Chi tiết'!$Q260))</f>
        <v/>
      </c>
      <c r="O260" s="219" t="str">
        <f t="array" aca="1" ref="O260" ca="1">IF($Q260="","",INDEX('Nhập liệu'!$P$10:$P$10000,'Chi tiết'!$Q260))</f>
        <v/>
      </c>
      <c r="P260" s="257"/>
      <c r="Q260" s="222" t="str">
        <f ca="1">IF(TYPE(MATCH($D$6,OFFSET('Nhập liệu'!$C$10,Q259,0):'Nhập liệu'!$C$10000,0)+Q259)=16,"",MATCH($D$6,OFFSET('Nhập liệu'!$C$10,Q259,0):'Nhập liệu'!$C$10000,0)+Q259)</f>
        <v/>
      </c>
    </row>
    <row r="261" spans="2:17" ht="15.75" customHeight="1">
      <c r="B261" s="217" t="str">
        <f t="array" aca="1" ref="B261" ca="1">IF($Q261="","",INDEX('Nhập liệu'!$B$10:$B$10000,'Chi tiết'!$Q261))</f>
        <v/>
      </c>
      <c r="C261" s="262"/>
      <c r="D261" s="218" t="str">
        <f t="array" aca="1" ref="D261" ca="1">IF($Q261="","",INDEX('Nhập liệu'!$E$10:$E$10000,'Chi tiết'!$Q261))</f>
        <v/>
      </c>
      <c r="E261" s="219" t="str">
        <f t="array" aca="1" ref="E261" ca="1">IF($Q261="","",INDEX('Nhập liệu'!$F$10:$F$10000,'Chi tiết'!$Q261))</f>
        <v/>
      </c>
      <c r="F261" s="220" t="str">
        <f t="array" aca="1" ref="F261" ca="1">IF($Q261="","",INDEX('Nhập liệu'!$G$10:$G$10000,'Chi tiết'!$Q261))</f>
        <v/>
      </c>
      <c r="G261" s="219" t="str">
        <f t="array" aca="1" ref="G261" ca="1">IF($Q261="","",INDEX('Nhập liệu'!$H$10:$H$10000,'Chi tiết'!$Q261))</f>
        <v/>
      </c>
      <c r="H261" s="219" t="str">
        <f t="array" aca="1" ref="H261" ca="1">IF($Q261="","",INDEX('Nhập liệu'!$I$10:$I$10000,'Chi tiết'!$Q261))</f>
        <v/>
      </c>
      <c r="I261" s="219" t="str">
        <f t="array" aca="1" ref="I261" ca="1">IF($Q261="","",INDEX('Nhập liệu'!$J$10:$J$10000,'Chi tiết'!$Q261))</f>
        <v/>
      </c>
      <c r="J261" s="219" t="str">
        <f t="array" aca="1" ref="J261" ca="1">IF($Q261="","",INDEX('Nhập liệu'!$K$10:$K$10000,'Chi tiết'!$Q261))</f>
        <v/>
      </c>
      <c r="K261" s="219" t="str">
        <f t="array" aca="1" ref="K261" ca="1">IF($Q261="","",INDEX('Nhập liệu'!$L$10:$L$10000,'Chi tiết'!$Q261))</f>
        <v/>
      </c>
      <c r="L261" s="219" t="str">
        <f t="array" aca="1" ref="L261" ca="1">IF($Q261="","",INDEX('Nhập liệu'!$M$10:$M$10000,'Chi tiết'!$Q261))</f>
        <v/>
      </c>
      <c r="M261" s="219" t="str">
        <f t="array" aca="1" ref="M261" ca="1">IF($Q261="","",INDEX('Nhập liệu'!$N$10:$N$10000,'Chi tiết'!$Q261))</f>
        <v/>
      </c>
      <c r="N261" s="219" t="str">
        <f t="array" aca="1" ref="N261" ca="1">IF($Q261="","",INDEX('Nhập liệu'!$O$10:$O$10000,'Chi tiết'!$Q261))</f>
        <v/>
      </c>
      <c r="O261" s="219" t="str">
        <f t="array" aca="1" ref="O261" ca="1">IF($Q261="","",INDEX('Nhập liệu'!$P$10:$P$10000,'Chi tiết'!$Q261))</f>
        <v/>
      </c>
      <c r="P261" s="257"/>
      <c r="Q261" s="222" t="str">
        <f ca="1">IF(TYPE(MATCH($D$6,OFFSET('Nhập liệu'!$C$10,Q260,0):'Nhập liệu'!$C$10000,0)+Q260)=16,"",MATCH($D$6,OFFSET('Nhập liệu'!$C$10,Q260,0):'Nhập liệu'!$C$10000,0)+Q260)</f>
        <v/>
      </c>
    </row>
    <row r="262" spans="2:17" ht="15.75" customHeight="1">
      <c r="B262" s="217" t="str">
        <f t="array" aca="1" ref="B262" ca="1">IF($Q262="","",INDEX('Nhập liệu'!$B$10:$B$10000,'Chi tiết'!$Q262))</f>
        <v/>
      </c>
      <c r="C262" s="262"/>
      <c r="D262" s="218" t="str">
        <f t="array" aca="1" ref="D262" ca="1">IF($Q262="","",INDEX('Nhập liệu'!$E$10:$E$10000,'Chi tiết'!$Q262))</f>
        <v/>
      </c>
      <c r="E262" s="219" t="str">
        <f t="array" aca="1" ref="E262" ca="1">IF($Q262="","",INDEX('Nhập liệu'!$F$10:$F$10000,'Chi tiết'!$Q262))</f>
        <v/>
      </c>
      <c r="F262" s="220" t="str">
        <f t="array" aca="1" ref="F262" ca="1">IF($Q262="","",INDEX('Nhập liệu'!$G$10:$G$10000,'Chi tiết'!$Q262))</f>
        <v/>
      </c>
      <c r="G262" s="219" t="str">
        <f t="array" aca="1" ref="G262" ca="1">IF($Q262="","",INDEX('Nhập liệu'!$H$10:$H$10000,'Chi tiết'!$Q262))</f>
        <v/>
      </c>
      <c r="H262" s="219" t="str">
        <f t="array" aca="1" ref="H262" ca="1">IF($Q262="","",INDEX('Nhập liệu'!$I$10:$I$10000,'Chi tiết'!$Q262))</f>
        <v/>
      </c>
      <c r="I262" s="219" t="str">
        <f t="array" aca="1" ref="I262" ca="1">IF($Q262="","",INDEX('Nhập liệu'!$J$10:$J$10000,'Chi tiết'!$Q262))</f>
        <v/>
      </c>
      <c r="J262" s="219" t="str">
        <f t="array" aca="1" ref="J262" ca="1">IF($Q262="","",INDEX('Nhập liệu'!$K$10:$K$10000,'Chi tiết'!$Q262))</f>
        <v/>
      </c>
      <c r="K262" s="219" t="str">
        <f t="array" aca="1" ref="K262" ca="1">IF($Q262="","",INDEX('Nhập liệu'!$L$10:$L$10000,'Chi tiết'!$Q262))</f>
        <v/>
      </c>
      <c r="L262" s="219" t="str">
        <f t="array" aca="1" ref="L262" ca="1">IF($Q262="","",INDEX('Nhập liệu'!$M$10:$M$10000,'Chi tiết'!$Q262))</f>
        <v/>
      </c>
      <c r="M262" s="219" t="str">
        <f t="array" aca="1" ref="M262" ca="1">IF($Q262="","",INDEX('Nhập liệu'!$N$10:$N$10000,'Chi tiết'!$Q262))</f>
        <v/>
      </c>
      <c r="N262" s="219" t="str">
        <f t="array" aca="1" ref="N262" ca="1">IF($Q262="","",INDEX('Nhập liệu'!$O$10:$O$10000,'Chi tiết'!$Q262))</f>
        <v/>
      </c>
      <c r="O262" s="219" t="str">
        <f t="array" aca="1" ref="O262" ca="1">IF($Q262="","",INDEX('Nhập liệu'!$P$10:$P$10000,'Chi tiết'!$Q262))</f>
        <v/>
      </c>
      <c r="P262" s="257"/>
      <c r="Q262" s="222" t="str">
        <f ca="1">IF(TYPE(MATCH($D$6,OFFSET('Nhập liệu'!$C$10,Q261,0):'Nhập liệu'!$C$10000,0)+Q261)=16,"",MATCH($D$6,OFFSET('Nhập liệu'!$C$10,Q261,0):'Nhập liệu'!$C$10000,0)+Q261)</f>
        <v/>
      </c>
    </row>
    <row r="263" spans="2:17" ht="15.75" customHeight="1">
      <c r="B263" s="217" t="str">
        <f t="array" aca="1" ref="B263" ca="1">IF($Q263="","",INDEX('Nhập liệu'!$B$10:$B$10000,'Chi tiết'!$Q263))</f>
        <v/>
      </c>
      <c r="C263" s="262"/>
      <c r="D263" s="218" t="str">
        <f t="array" aca="1" ref="D263" ca="1">IF($Q263="","",INDEX('Nhập liệu'!$E$10:$E$10000,'Chi tiết'!$Q263))</f>
        <v/>
      </c>
      <c r="E263" s="219" t="str">
        <f t="array" aca="1" ref="E263" ca="1">IF($Q263="","",INDEX('Nhập liệu'!$F$10:$F$10000,'Chi tiết'!$Q263))</f>
        <v/>
      </c>
      <c r="F263" s="220" t="str">
        <f t="array" aca="1" ref="F263" ca="1">IF($Q263="","",INDEX('Nhập liệu'!$G$10:$G$10000,'Chi tiết'!$Q263))</f>
        <v/>
      </c>
      <c r="G263" s="219" t="str">
        <f t="array" aca="1" ref="G263" ca="1">IF($Q263="","",INDEX('Nhập liệu'!$H$10:$H$10000,'Chi tiết'!$Q263))</f>
        <v/>
      </c>
      <c r="H263" s="219" t="str">
        <f t="array" aca="1" ref="H263" ca="1">IF($Q263="","",INDEX('Nhập liệu'!$I$10:$I$10000,'Chi tiết'!$Q263))</f>
        <v/>
      </c>
      <c r="I263" s="219" t="str">
        <f t="array" aca="1" ref="I263" ca="1">IF($Q263="","",INDEX('Nhập liệu'!$J$10:$J$10000,'Chi tiết'!$Q263))</f>
        <v/>
      </c>
      <c r="J263" s="219" t="str">
        <f t="array" aca="1" ref="J263" ca="1">IF($Q263="","",INDEX('Nhập liệu'!$K$10:$K$10000,'Chi tiết'!$Q263))</f>
        <v/>
      </c>
      <c r="K263" s="219" t="str">
        <f t="array" aca="1" ref="K263" ca="1">IF($Q263="","",INDEX('Nhập liệu'!$L$10:$L$10000,'Chi tiết'!$Q263))</f>
        <v/>
      </c>
      <c r="L263" s="219" t="str">
        <f t="array" aca="1" ref="L263" ca="1">IF($Q263="","",INDEX('Nhập liệu'!$M$10:$M$10000,'Chi tiết'!$Q263))</f>
        <v/>
      </c>
      <c r="M263" s="219" t="str">
        <f t="array" aca="1" ref="M263" ca="1">IF($Q263="","",INDEX('Nhập liệu'!$N$10:$N$10000,'Chi tiết'!$Q263))</f>
        <v/>
      </c>
      <c r="N263" s="219" t="str">
        <f t="array" aca="1" ref="N263" ca="1">IF($Q263="","",INDEX('Nhập liệu'!$O$10:$O$10000,'Chi tiết'!$Q263))</f>
        <v/>
      </c>
      <c r="O263" s="219" t="str">
        <f t="array" aca="1" ref="O263" ca="1">IF($Q263="","",INDEX('Nhập liệu'!$P$10:$P$10000,'Chi tiết'!$Q263))</f>
        <v/>
      </c>
      <c r="P263" s="257"/>
      <c r="Q263" s="222" t="str">
        <f ca="1">IF(TYPE(MATCH($D$6,OFFSET('Nhập liệu'!$C$10,Q262,0):'Nhập liệu'!$C$10000,0)+Q262)=16,"",MATCH($D$6,OFFSET('Nhập liệu'!$C$10,Q262,0):'Nhập liệu'!$C$10000,0)+Q262)</f>
        <v/>
      </c>
    </row>
    <row r="264" spans="2:17" ht="15.75" customHeight="1">
      <c r="B264" s="217" t="str">
        <f t="array" aca="1" ref="B264" ca="1">IF($Q264="","",INDEX('Nhập liệu'!$B$10:$B$10000,'Chi tiết'!$Q264))</f>
        <v/>
      </c>
      <c r="C264" s="262"/>
      <c r="D264" s="218" t="str">
        <f t="array" aca="1" ref="D264" ca="1">IF($Q264="","",INDEX('Nhập liệu'!$E$10:$E$10000,'Chi tiết'!$Q264))</f>
        <v/>
      </c>
      <c r="E264" s="219" t="str">
        <f t="array" aca="1" ref="E264" ca="1">IF($Q264="","",INDEX('Nhập liệu'!$F$10:$F$10000,'Chi tiết'!$Q264))</f>
        <v/>
      </c>
      <c r="F264" s="220" t="str">
        <f t="array" aca="1" ref="F264" ca="1">IF($Q264="","",INDEX('Nhập liệu'!$G$10:$G$10000,'Chi tiết'!$Q264))</f>
        <v/>
      </c>
      <c r="G264" s="219" t="str">
        <f t="array" aca="1" ref="G264" ca="1">IF($Q264="","",INDEX('Nhập liệu'!$H$10:$H$10000,'Chi tiết'!$Q264))</f>
        <v/>
      </c>
      <c r="H264" s="219" t="str">
        <f t="array" aca="1" ref="H264" ca="1">IF($Q264="","",INDEX('Nhập liệu'!$I$10:$I$10000,'Chi tiết'!$Q264))</f>
        <v/>
      </c>
      <c r="I264" s="219" t="str">
        <f t="array" aca="1" ref="I264" ca="1">IF($Q264="","",INDEX('Nhập liệu'!$J$10:$J$10000,'Chi tiết'!$Q264))</f>
        <v/>
      </c>
      <c r="J264" s="219" t="str">
        <f t="array" aca="1" ref="J264" ca="1">IF($Q264="","",INDEX('Nhập liệu'!$K$10:$K$10000,'Chi tiết'!$Q264))</f>
        <v/>
      </c>
      <c r="K264" s="219" t="str">
        <f t="array" aca="1" ref="K264" ca="1">IF($Q264="","",INDEX('Nhập liệu'!$L$10:$L$10000,'Chi tiết'!$Q264))</f>
        <v/>
      </c>
      <c r="L264" s="219" t="str">
        <f t="array" aca="1" ref="L264" ca="1">IF($Q264="","",INDEX('Nhập liệu'!$M$10:$M$10000,'Chi tiết'!$Q264))</f>
        <v/>
      </c>
      <c r="M264" s="219" t="str">
        <f t="array" aca="1" ref="M264" ca="1">IF($Q264="","",INDEX('Nhập liệu'!$N$10:$N$10000,'Chi tiết'!$Q264))</f>
        <v/>
      </c>
      <c r="N264" s="219" t="str">
        <f t="array" aca="1" ref="N264" ca="1">IF($Q264="","",INDEX('Nhập liệu'!$O$10:$O$10000,'Chi tiết'!$Q264))</f>
        <v/>
      </c>
      <c r="O264" s="219" t="str">
        <f t="array" aca="1" ref="O264" ca="1">IF($Q264="","",INDEX('Nhập liệu'!$P$10:$P$10000,'Chi tiết'!$Q264))</f>
        <v/>
      </c>
      <c r="P264" s="257"/>
      <c r="Q264" s="222" t="str">
        <f ca="1">IF(TYPE(MATCH($D$6,OFFSET('Nhập liệu'!$C$10,Q263,0):'Nhập liệu'!$C$10000,0)+Q263)=16,"",MATCH($D$6,OFFSET('Nhập liệu'!$C$10,Q263,0):'Nhập liệu'!$C$10000,0)+Q263)</f>
        <v/>
      </c>
    </row>
    <row r="265" spans="2:17" ht="15.75" customHeight="1">
      <c r="B265" s="217" t="str">
        <f t="array" aca="1" ref="B265" ca="1">IF($Q265="","",INDEX('Nhập liệu'!$B$10:$B$10000,'Chi tiết'!$Q265))</f>
        <v/>
      </c>
      <c r="C265" s="262"/>
      <c r="D265" s="218" t="str">
        <f t="array" aca="1" ref="D265" ca="1">IF($Q265="","",INDEX('Nhập liệu'!$E$10:$E$10000,'Chi tiết'!$Q265))</f>
        <v/>
      </c>
      <c r="E265" s="219" t="str">
        <f t="array" aca="1" ref="E265" ca="1">IF($Q265="","",INDEX('Nhập liệu'!$F$10:$F$10000,'Chi tiết'!$Q265))</f>
        <v/>
      </c>
      <c r="F265" s="220" t="str">
        <f t="array" aca="1" ref="F265" ca="1">IF($Q265="","",INDEX('Nhập liệu'!$G$10:$G$10000,'Chi tiết'!$Q265))</f>
        <v/>
      </c>
      <c r="G265" s="219" t="str">
        <f t="array" aca="1" ref="G265" ca="1">IF($Q265="","",INDEX('Nhập liệu'!$H$10:$H$10000,'Chi tiết'!$Q265))</f>
        <v/>
      </c>
      <c r="H265" s="219" t="str">
        <f t="array" aca="1" ref="H265" ca="1">IF($Q265="","",INDEX('Nhập liệu'!$I$10:$I$10000,'Chi tiết'!$Q265))</f>
        <v/>
      </c>
      <c r="I265" s="219" t="str">
        <f t="array" aca="1" ref="I265" ca="1">IF($Q265="","",INDEX('Nhập liệu'!$J$10:$J$10000,'Chi tiết'!$Q265))</f>
        <v/>
      </c>
      <c r="J265" s="219" t="str">
        <f t="array" aca="1" ref="J265" ca="1">IF($Q265="","",INDEX('Nhập liệu'!$K$10:$K$10000,'Chi tiết'!$Q265))</f>
        <v/>
      </c>
      <c r="K265" s="219" t="str">
        <f t="array" aca="1" ref="K265" ca="1">IF($Q265="","",INDEX('Nhập liệu'!$L$10:$L$10000,'Chi tiết'!$Q265))</f>
        <v/>
      </c>
      <c r="L265" s="219" t="str">
        <f t="array" aca="1" ref="L265" ca="1">IF($Q265="","",INDEX('Nhập liệu'!$M$10:$M$10000,'Chi tiết'!$Q265))</f>
        <v/>
      </c>
      <c r="M265" s="219" t="str">
        <f t="array" aca="1" ref="M265" ca="1">IF($Q265="","",INDEX('Nhập liệu'!$N$10:$N$10000,'Chi tiết'!$Q265))</f>
        <v/>
      </c>
      <c r="N265" s="219" t="str">
        <f t="array" aca="1" ref="N265" ca="1">IF($Q265="","",INDEX('Nhập liệu'!$O$10:$O$10000,'Chi tiết'!$Q265))</f>
        <v/>
      </c>
      <c r="O265" s="219" t="str">
        <f t="array" aca="1" ref="O265" ca="1">IF($Q265="","",INDEX('Nhập liệu'!$P$10:$P$10000,'Chi tiết'!$Q265))</f>
        <v/>
      </c>
      <c r="P265" s="257"/>
      <c r="Q265" s="222" t="str">
        <f ca="1">IF(TYPE(MATCH($D$6,OFFSET('Nhập liệu'!$C$10,Q264,0):'Nhập liệu'!$C$10000,0)+Q264)=16,"",MATCH($D$6,OFFSET('Nhập liệu'!$C$10,Q264,0):'Nhập liệu'!$C$10000,0)+Q264)</f>
        <v/>
      </c>
    </row>
    <row r="266" spans="2:17" ht="15.75" customHeight="1">
      <c r="B266" s="217" t="str">
        <f t="array" aca="1" ref="B266" ca="1">IF($Q266="","",INDEX('Nhập liệu'!$B$10:$B$10000,'Chi tiết'!$Q266))</f>
        <v/>
      </c>
      <c r="C266" s="262"/>
      <c r="D266" s="218" t="str">
        <f t="array" aca="1" ref="D266" ca="1">IF($Q266="","",INDEX('Nhập liệu'!$E$10:$E$10000,'Chi tiết'!$Q266))</f>
        <v/>
      </c>
      <c r="E266" s="219" t="str">
        <f t="array" aca="1" ref="E266" ca="1">IF($Q266="","",INDEX('Nhập liệu'!$F$10:$F$10000,'Chi tiết'!$Q266))</f>
        <v/>
      </c>
      <c r="F266" s="220" t="str">
        <f t="array" aca="1" ref="F266" ca="1">IF($Q266="","",INDEX('Nhập liệu'!$G$10:$G$10000,'Chi tiết'!$Q266))</f>
        <v/>
      </c>
      <c r="G266" s="219" t="str">
        <f t="array" aca="1" ref="G266" ca="1">IF($Q266="","",INDEX('Nhập liệu'!$H$10:$H$10000,'Chi tiết'!$Q266))</f>
        <v/>
      </c>
      <c r="H266" s="219" t="str">
        <f t="array" aca="1" ref="H266" ca="1">IF($Q266="","",INDEX('Nhập liệu'!$I$10:$I$10000,'Chi tiết'!$Q266))</f>
        <v/>
      </c>
      <c r="I266" s="219" t="str">
        <f t="array" aca="1" ref="I266" ca="1">IF($Q266="","",INDEX('Nhập liệu'!$J$10:$J$10000,'Chi tiết'!$Q266))</f>
        <v/>
      </c>
      <c r="J266" s="219" t="str">
        <f t="array" aca="1" ref="J266" ca="1">IF($Q266="","",INDEX('Nhập liệu'!$K$10:$K$10000,'Chi tiết'!$Q266))</f>
        <v/>
      </c>
      <c r="K266" s="219" t="str">
        <f t="array" aca="1" ref="K266" ca="1">IF($Q266="","",INDEX('Nhập liệu'!$L$10:$L$10000,'Chi tiết'!$Q266))</f>
        <v/>
      </c>
      <c r="L266" s="219" t="str">
        <f t="array" aca="1" ref="L266" ca="1">IF($Q266="","",INDEX('Nhập liệu'!$M$10:$M$10000,'Chi tiết'!$Q266))</f>
        <v/>
      </c>
      <c r="M266" s="219" t="str">
        <f t="array" aca="1" ref="M266" ca="1">IF($Q266="","",INDEX('Nhập liệu'!$N$10:$N$10000,'Chi tiết'!$Q266))</f>
        <v/>
      </c>
      <c r="N266" s="219" t="str">
        <f t="array" aca="1" ref="N266" ca="1">IF($Q266="","",INDEX('Nhập liệu'!$O$10:$O$10000,'Chi tiết'!$Q266))</f>
        <v/>
      </c>
      <c r="O266" s="219" t="str">
        <f t="array" aca="1" ref="O266" ca="1">IF($Q266="","",INDEX('Nhập liệu'!$P$10:$P$10000,'Chi tiết'!$Q266))</f>
        <v/>
      </c>
      <c r="P266" s="257"/>
      <c r="Q266" s="222" t="str">
        <f ca="1">IF(TYPE(MATCH($D$6,OFFSET('Nhập liệu'!$C$10,Q265,0):'Nhập liệu'!$C$10000,0)+Q265)=16,"",MATCH($D$6,OFFSET('Nhập liệu'!$C$10,Q265,0):'Nhập liệu'!$C$10000,0)+Q265)</f>
        <v/>
      </c>
    </row>
    <row r="267" spans="2:17" ht="15.75" customHeight="1">
      <c r="B267" s="217" t="str">
        <f t="array" aca="1" ref="B267" ca="1">IF($Q267="","",INDEX('Nhập liệu'!$B$10:$B$10000,'Chi tiết'!$Q267))</f>
        <v/>
      </c>
      <c r="C267" s="262"/>
      <c r="D267" s="218" t="str">
        <f t="array" aca="1" ref="D267" ca="1">IF($Q267="","",INDEX('Nhập liệu'!$E$10:$E$10000,'Chi tiết'!$Q267))</f>
        <v/>
      </c>
      <c r="E267" s="219" t="str">
        <f t="array" aca="1" ref="E267" ca="1">IF($Q267="","",INDEX('Nhập liệu'!$F$10:$F$10000,'Chi tiết'!$Q267))</f>
        <v/>
      </c>
      <c r="F267" s="220" t="str">
        <f t="array" aca="1" ref="F267" ca="1">IF($Q267="","",INDEX('Nhập liệu'!$G$10:$G$10000,'Chi tiết'!$Q267))</f>
        <v/>
      </c>
      <c r="G267" s="219" t="str">
        <f t="array" aca="1" ref="G267" ca="1">IF($Q267="","",INDEX('Nhập liệu'!$H$10:$H$10000,'Chi tiết'!$Q267))</f>
        <v/>
      </c>
      <c r="H267" s="219" t="str">
        <f t="array" aca="1" ref="H267" ca="1">IF($Q267="","",INDEX('Nhập liệu'!$I$10:$I$10000,'Chi tiết'!$Q267))</f>
        <v/>
      </c>
      <c r="I267" s="219" t="str">
        <f t="array" aca="1" ref="I267" ca="1">IF($Q267="","",INDEX('Nhập liệu'!$J$10:$J$10000,'Chi tiết'!$Q267))</f>
        <v/>
      </c>
      <c r="J267" s="219" t="str">
        <f t="array" aca="1" ref="J267" ca="1">IF($Q267="","",INDEX('Nhập liệu'!$K$10:$K$10000,'Chi tiết'!$Q267))</f>
        <v/>
      </c>
      <c r="K267" s="219" t="str">
        <f t="array" aca="1" ref="K267" ca="1">IF($Q267="","",INDEX('Nhập liệu'!$L$10:$L$10000,'Chi tiết'!$Q267))</f>
        <v/>
      </c>
      <c r="L267" s="219" t="str">
        <f t="array" aca="1" ref="L267" ca="1">IF($Q267="","",INDEX('Nhập liệu'!$M$10:$M$10000,'Chi tiết'!$Q267))</f>
        <v/>
      </c>
      <c r="M267" s="219" t="str">
        <f t="array" aca="1" ref="M267" ca="1">IF($Q267="","",INDEX('Nhập liệu'!$N$10:$N$10000,'Chi tiết'!$Q267))</f>
        <v/>
      </c>
      <c r="N267" s="219" t="str">
        <f t="array" aca="1" ref="N267" ca="1">IF($Q267="","",INDEX('Nhập liệu'!$O$10:$O$10000,'Chi tiết'!$Q267))</f>
        <v/>
      </c>
      <c r="O267" s="219" t="str">
        <f t="array" aca="1" ref="O267" ca="1">IF($Q267="","",INDEX('Nhập liệu'!$P$10:$P$10000,'Chi tiết'!$Q267))</f>
        <v/>
      </c>
      <c r="P267" s="257"/>
      <c r="Q267" s="222" t="str">
        <f ca="1">IF(TYPE(MATCH($D$6,OFFSET('Nhập liệu'!$C$10,Q266,0):'Nhập liệu'!$C$10000,0)+Q266)=16,"",MATCH($D$6,OFFSET('Nhập liệu'!$C$10,Q266,0):'Nhập liệu'!$C$10000,0)+Q266)</f>
        <v/>
      </c>
    </row>
    <row r="268" spans="2:17" ht="15.75" customHeight="1">
      <c r="B268" s="217" t="str">
        <f t="array" aca="1" ref="B268" ca="1">IF($Q268="","",INDEX('Nhập liệu'!$B$10:$B$10000,'Chi tiết'!$Q268))</f>
        <v/>
      </c>
      <c r="C268" s="262"/>
      <c r="D268" s="218" t="str">
        <f t="array" aca="1" ref="D268" ca="1">IF($Q268="","",INDEX('Nhập liệu'!$E$10:$E$10000,'Chi tiết'!$Q268))</f>
        <v/>
      </c>
      <c r="E268" s="219" t="str">
        <f t="array" aca="1" ref="E268" ca="1">IF($Q268="","",INDEX('Nhập liệu'!$F$10:$F$10000,'Chi tiết'!$Q268))</f>
        <v/>
      </c>
      <c r="F268" s="220" t="str">
        <f t="array" aca="1" ref="F268" ca="1">IF($Q268="","",INDEX('Nhập liệu'!$G$10:$G$10000,'Chi tiết'!$Q268))</f>
        <v/>
      </c>
      <c r="G268" s="219" t="str">
        <f t="array" aca="1" ref="G268" ca="1">IF($Q268="","",INDEX('Nhập liệu'!$H$10:$H$10000,'Chi tiết'!$Q268))</f>
        <v/>
      </c>
      <c r="H268" s="219" t="str">
        <f t="array" aca="1" ref="H268" ca="1">IF($Q268="","",INDEX('Nhập liệu'!$I$10:$I$10000,'Chi tiết'!$Q268))</f>
        <v/>
      </c>
      <c r="I268" s="219" t="str">
        <f t="array" aca="1" ref="I268" ca="1">IF($Q268="","",INDEX('Nhập liệu'!$J$10:$J$10000,'Chi tiết'!$Q268))</f>
        <v/>
      </c>
      <c r="J268" s="219" t="str">
        <f t="array" aca="1" ref="J268" ca="1">IF($Q268="","",INDEX('Nhập liệu'!$K$10:$K$10000,'Chi tiết'!$Q268))</f>
        <v/>
      </c>
      <c r="K268" s="219" t="str">
        <f t="array" aca="1" ref="K268" ca="1">IF($Q268="","",INDEX('Nhập liệu'!$L$10:$L$10000,'Chi tiết'!$Q268))</f>
        <v/>
      </c>
      <c r="L268" s="219" t="str">
        <f t="array" aca="1" ref="L268" ca="1">IF($Q268="","",INDEX('Nhập liệu'!$M$10:$M$10000,'Chi tiết'!$Q268))</f>
        <v/>
      </c>
      <c r="M268" s="219" t="str">
        <f t="array" aca="1" ref="M268" ca="1">IF($Q268="","",INDEX('Nhập liệu'!$N$10:$N$10000,'Chi tiết'!$Q268))</f>
        <v/>
      </c>
      <c r="N268" s="219" t="str">
        <f t="array" aca="1" ref="N268" ca="1">IF($Q268="","",INDEX('Nhập liệu'!$O$10:$O$10000,'Chi tiết'!$Q268))</f>
        <v/>
      </c>
      <c r="O268" s="219" t="str">
        <f t="array" aca="1" ref="O268" ca="1">IF($Q268="","",INDEX('Nhập liệu'!$P$10:$P$10000,'Chi tiết'!$Q268))</f>
        <v/>
      </c>
      <c r="P268" s="257"/>
      <c r="Q268" s="222" t="str">
        <f ca="1">IF(TYPE(MATCH($D$6,OFFSET('Nhập liệu'!$C$10,Q267,0):'Nhập liệu'!$C$10000,0)+Q267)=16,"",MATCH($D$6,OFFSET('Nhập liệu'!$C$10,Q267,0):'Nhập liệu'!$C$10000,0)+Q267)</f>
        <v/>
      </c>
    </row>
    <row r="269" spans="2:17" ht="15.75" customHeight="1">
      <c r="B269" s="217" t="str">
        <f t="array" aca="1" ref="B269" ca="1">IF($Q269="","",INDEX('Nhập liệu'!$B$10:$B$10000,'Chi tiết'!$Q269))</f>
        <v/>
      </c>
      <c r="C269" s="262"/>
      <c r="D269" s="218" t="str">
        <f t="array" aca="1" ref="D269" ca="1">IF($Q269="","",INDEX('Nhập liệu'!$E$10:$E$10000,'Chi tiết'!$Q269))</f>
        <v/>
      </c>
      <c r="E269" s="219" t="str">
        <f t="array" aca="1" ref="E269" ca="1">IF($Q269="","",INDEX('Nhập liệu'!$F$10:$F$10000,'Chi tiết'!$Q269))</f>
        <v/>
      </c>
      <c r="F269" s="220" t="str">
        <f t="array" aca="1" ref="F269" ca="1">IF($Q269="","",INDEX('Nhập liệu'!$G$10:$G$10000,'Chi tiết'!$Q269))</f>
        <v/>
      </c>
      <c r="G269" s="219" t="str">
        <f t="array" aca="1" ref="G269" ca="1">IF($Q269="","",INDEX('Nhập liệu'!$H$10:$H$10000,'Chi tiết'!$Q269))</f>
        <v/>
      </c>
      <c r="H269" s="219" t="str">
        <f t="array" aca="1" ref="H269" ca="1">IF($Q269="","",INDEX('Nhập liệu'!$I$10:$I$10000,'Chi tiết'!$Q269))</f>
        <v/>
      </c>
      <c r="I269" s="219" t="str">
        <f t="array" aca="1" ref="I269" ca="1">IF($Q269="","",INDEX('Nhập liệu'!$J$10:$J$10000,'Chi tiết'!$Q269))</f>
        <v/>
      </c>
      <c r="J269" s="219" t="str">
        <f t="array" aca="1" ref="J269" ca="1">IF($Q269="","",INDEX('Nhập liệu'!$K$10:$K$10000,'Chi tiết'!$Q269))</f>
        <v/>
      </c>
      <c r="K269" s="219" t="str">
        <f t="array" aca="1" ref="K269" ca="1">IF($Q269="","",INDEX('Nhập liệu'!$L$10:$L$10000,'Chi tiết'!$Q269))</f>
        <v/>
      </c>
      <c r="L269" s="219" t="str">
        <f t="array" aca="1" ref="L269" ca="1">IF($Q269="","",INDEX('Nhập liệu'!$M$10:$M$10000,'Chi tiết'!$Q269))</f>
        <v/>
      </c>
      <c r="M269" s="219" t="str">
        <f t="array" aca="1" ref="M269" ca="1">IF($Q269="","",INDEX('Nhập liệu'!$N$10:$N$10000,'Chi tiết'!$Q269))</f>
        <v/>
      </c>
      <c r="N269" s="219" t="str">
        <f t="array" aca="1" ref="N269" ca="1">IF($Q269="","",INDEX('Nhập liệu'!$O$10:$O$10000,'Chi tiết'!$Q269))</f>
        <v/>
      </c>
      <c r="O269" s="219" t="str">
        <f t="array" aca="1" ref="O269" ca="1">IF($Q269="","",INDEX('Nhập liệu'!$P$10:$P$10000,'Chi tiết'!$Q269))</f>
        <v/>
      </c>
      <c r="P269" s="257"/>
      <c r="Q269" s="222" t="str">
        <f ca="1">IF(TYPE(MATCH($D$6,OFFSET('Nhập liệu'!$C$10,Q268,0):'Nhập liệu'!$C$10000,0)+Q268)=16,"",MATCH($D$6,OFFSET('Nhập liệu'!$C$10,Q268,0):'Nhập liệu'!$C$10000,0)+Q268)</f>
        <v/>
      </c>
    </row>
    <row r="270" spans="2:17" ht="15.75" customHeight="1">
      <c r="B270" s="217" t="str">
        <f t="array" aca="1" ref="B270" ca="1">IF($Q270="","",INDEX('Nhập liệu'!$B$10:$B$10000,'Chi tiết'!$Q270))</f>
        <v/>
      </c>
      <c r="C270" s="262"/>
      <c r="D270" s="218" t="str">
        <f t="array" aca="1" ref="D270" ca="1">IF($Q270="","",INDEX('Nhập liệu'!$E$10:$E$10000,'Chi tiết'!$Q270))</f>
        <v/>
      </c>
      <c r="E270" s="219" t="str">
        <f t="array" aca="1" ref="E270" ca="1">IF($Q270="","",INDEX('Nhập liệu'!$F$10:$F$10000,'Chi tiết'!$Q270))</f>
        <v/>
      </c>
      <c r="F270" s="220" t="str">
        <f t="array" aca="1" ref="F270" ca="1">IF($Q270="","",INDEX('Nhập liệu'!$G$10:$G$10000,'Chi tiết'!$Q270))</f>
        <v/>
      </c>
      <c r="G270" s="219" t="str">
        <f t="array" aca="1" ref="G270" ca="1">IF($Q270="","",INDEX('Nhập liệu'!$H$10:$H$10000,'Chi tiết'!$Q270))</f>
        <v/>
      </c>
      <c r="H270" s="219" t="str">
        <f t="array" aca="1" ref="H270" ca="1">IF($Q270="","",INDEX('Nhập liệu'!$I$10:$I$10000,'Chi tiết'!$Q270))</f>
        <v/>
      </c>
      <c r="I270" s="219" t="str">
        <f t="array" aca="1" ref="I270" ca="1">IF($Q270="","",INDEX('Nhập liệu'!$J$10:$J$10000,'Chi tiết'!$Q270))</f>
        <v/>
      </c>
      <c r="J270" s="219" t="str">
        <f t="array" aca="1" ref="J270" ca="1">IF($Q270="","",INDEX('Nhập liệu'!$K$10:$K$10000,'Chi tiết'!$Q270))</f>
        <v/>
      </c>
      <c r="K270" s="219" t="str">
        <f t="array" aca="1" ref="K270" ca="1">IF($Q270="","",INDEX('Nhập liệu'!$L$10:$L$10000,'Chi tiết'!$Q270))</f>
        <v/>
      </c>
      <c r="L270" s="219" t="str">
        <f t="array" aca="1" ref="L270" ca="1">IF($Q270="","",INDEX('Nhập liệu'!$M$10:$M$10000,'Chi tiết'!$Q270))</f>
        <v/>
      </c>
      <c r="M270" s="219" t="str">
        <f t="array" aca="1" ref="M270" ca="1">IF($Q270="","",INDEX('Nhập liệu'!$N$10:$N$10000,'Chi tiết'!$Q270))</f>
        <v/>
      </c>
      <c r="N270" s="219" t="str">
        <f t="array" aca="1" ref="N270" ca="1">IF($Q270="","",INDEX('Nhập liệu'!$O$10:$O$10000,'Chi tiết'!$Q270))</f>
        <v/>
      </c>
      <c r="O270" s="219" t="str">
        <f t="array" aca="1" ref="O270" ca="1">IF($Q270="","",INDEX('Nhập liệu'!$P$10:$P$10000,'Chi tiết'!$Q270))</f>
        <v/>
      </c>
      <c r="P270" s="257"/>
      <c r="Q270" s="222" t="str">
        <f ca="1">IF(TYPE(MATCH($D$6,OFFSET('Nhập liệu'!$C$10,Q269,0):'Nhập liệu'!$C$10000,0)+Q269)=16,"",MATCH($D$6,OFFSET('Nhập liệu'!$C$10,Q269,0):'Nhập liệu'!$C$10000,0)+Q269)</f>
        <v/>
      </c>
    </row>
    <row r="271" spans="2:17" ht="15.75" customHeight="1">
      <c r="B271" s="217" t="str">
        <f t="array" aca="1" ref="B271" ca="1">IF($Q271="","",INDEX('Nhập liệu'!$B$10:$B$10000,'Chi tiết'!$Q271))</f>
        <v/>
      </c>
      <c r="C271" s="262"/>
      <c r="D271" s="218" t="str">
        <f t="array" aca="1" ref="D271" ca="1">IF($Q271="","",INDEX('Nhập liệu'!$E$10:$E$10000,'Chi tiết'!$Q271))</f>
        <v/>
      </c>
      <c r="E271" s="219" t="str">
        <f t="array" aca="1" ref="E271" ca="1">IF($Q271="","",INDEX('Nhập liệu'!$F$10:$F$10000,'Chi tiết'!$Q271))</f>
        <v/>
      </c>
      <c r="F271" s="220" t="str">
        <f t="array" aca="1" ref="F271" ca="1">IF($Q271="","",INDEX('Nhập liệu'!$G$10:$G$10000,'Chi tiết'!$Q271))</f>
        <v/>
      </c>
      <c r="G271" s="219" t="str">
        <f t="array" aca="1" ref="G271" ca="1">IF($Q271="","",INDEX('Nhập liệu'!$H$10:$H$10000,'Chi tiết'!$Q271))</f>
        <v/>
      </c>
      <c r="H271" s="219" t="str">
        <f t="array" aca="1" ref="H271" ca="1">IF($Q271="","",INDEX('Nhập liệu'!$I$10:$I$10000,'Chi tiết'!$Q271))</f>
        <v/>
      </c>
      <c r="I271" s="219" t="str">
        <f t="array" aca="1" ref="I271" ca="1">IF($Q271="","",INDEX('Nhập liệu'!$J$10:$J$10000,'Chi tiết'!$Q271))</f>
        <v/>
      </c>
      <c r="J271" s="219" t="str">
        <f t="array" aca="1" ref="J271" ca="1">IF($Q271="","",INDEX('Nhập liệu'!$K$10:$K$10000,'Chi tiết'!$Q271))</f>
        <v/>
      </c>
      <c r="K271" s="219" t="str">
        <f t="array" aca="1" ref="K271" ca="1">IF($Q271="","",INDEX('Nhập liệu'!$L$10:$L$10000,'Chi tiết'!$Q271))</f>
        <v/>
      </c>
      <c r="L271" s="219" t="str">
        <f t="array" aca="1" ref="L271" ca="1">IF($Q271="","",INDEX('Nhập liệu'!$M$10:$M$10000,'Chi tiết'!$Q271))</f>
        <v/>
      </c>
      <c r="M271" s="219" t="str">
        <f t="array" aca="1" ref="M271" ca="1">IF($Q271="","",INDEX('Nhập liệu'!$N$10:$N$10000,'Chi tiết'!$Q271))</f>
        <v/>
      </c>
      <c r="N271" s="219" t="str">
        <f t="array" aca="1" ref="N271" ca="1">IF($Q271="","",INDEX('Nhập liệu'!$O$10:$O$10000,'Chi tiết'!$Q271))</f>
        <v/>
      </c>
      <c r="O271" s="219" t="str">
        <f t="array" aca="1" ref="O271" ca="1">IF($Q271="","",INDEX('Nhập liệu'!$P$10:$P$10000,'Chi tiết'!$Q271))</f>
        <v/>
      </c>
      <c r="P271" s="257"/>
      <c r="Q271" s="222" t="str">
        <f ca="1">IF(TYPE(MATCH($D$6,OFFSET('Nhập liệu'!$C$10,Q270,0):'Nhập liệu'!$C$10000,0)+Q270)=16,"",MATCH($D$6,OFFSET('Nhập liệu'!$C$10,Q270,0):'Nhập liệu'!$C$10000,0)+Q270)</f>
        <v/>
      </c>
    </row>
    <row r="272" spans="2:17" ht="15.75" customHeight="1">
      <c r="B272" s="217" t="str">
        <f t="array" aca="1" ref="B272" ca="1">IF($Q272="","",INDEX('Nhập liệu'!$B$10:$B$10000,'Chi tiết'!$Q272))</f>
        <v/>
      </c>
      <c r="C272" s="262"/>
      <c r="D272" s="218" t="str">
        <f t="array" aca="1" ref="D272" ca="1">IF($Q272="","",INDEX('Nhập liệu'!$E$10:$E$10000,'Chi tiết'!$Q272))</f>
        <v/>
      </c>
      <c r="E272" s="219" t="str">
        <f t="array" aca="1" ref="E272" ca="1">IF($Q272="","",INDEX('Nhập liệu'!$F$10:$F$10000,'Chi tiết'!$Q272))</f>
        <v/>
      </c>
      <c r="F272" s="220" t="str">
        <f t="array" aca="1" ref="F272" ca="1">IF($Q272="","",INDEX('Nhập liệu'!$G$10:$G$10000,'Chi tiết'!$Q272))</f>
        <v/>
      </c>
      <c r="G272" s="219" t="str">
        <f t="array" aca="1" ref="G272" ca="1">IF($Q272="","",INDEX('Nhập liệu'!$H$10:$H$10000,'Chi tiết'!$Q272))</f>
        <v/>
      </c>
      <c r="H272" s="219" t="str">
        <f t="array" aca="1" ref="H272" ca="1">IF($Q272="","",INDEX('Nhập liệu'!$I$10:$I$10000,'Chi tiết'!$Q272))</f>
        <v/>
      </c>
      <c r="I272" s="219" t="str">
        <f t="array" aca="1" ref="I272" ca="1">IF($Q272="","",INDEX('Nhập liệu'!$J$10:$J$10000,'Chi tiết'!$Q272))</f>
        <v/>
      </c>
      <c r="J272" s="219" t="str">
        <f t="array" aca="1" ref="J272" ca="1">IF($Q272="","",INDEX('Nhập liệu'!$K$10:$K$10000,'Chi tiết'!$Q272))</f>
        <v/>
      </c>
      <c r="K272" s="219" t="str">
        <f t="array" aca="1" ref="K272" ca="1">IF($Q272="","",INDEX('Nhập liệu'!$L$10:$L$10000,'Chi tiết'!$Q272))</f>
        <v/>
      </c>
      <c r="L272" s="219" t="str">
        <f t="array" aca="1" ref="L272" ca="1">IF($Q272="","",INDEX('Nhập liệu'!$M$10:$M$10000,'Chi tiết'!$Q272))</f>
        <v/>
      </c>
      <c r="M272" s="219" t="str">
        <f t="array" aca="1" ref="M272" ca="1">IF($Q272="","",INDEX('Nhập liệu'!$N$10:$N$10000,'Chi tiết'!$Q272))</f>
        <v/>
      </c>
      <c r="N272" s="219" t="str">
        <f t="array" aca="1" ref="N272" ca="1">IF($Q272="","",INDEX('Nhập liệu'!$O$10:$O$10000,'Chi tiết'!$Q272))</f>
        <v/>
      </c>
      <c r="O272" s="219" t="str">
        <f t="array" aca="1" ref="O272" ca="1">IF($Q272="","",INDEX('Nhập liệu'!$P$10:$P$10000,'Chi tiết'!$Q272))</f>
        <v/>
      </c>
      <c r="P272" s="257"/>
      <c r="Q272" s="222" t="str">
        <f ca="1">IF(TYPE(MATCH($D$6,OFFSET('Nhập liệu'!$C$10,Q271,0):'Nhập liệu'!$C$10000,0)+Q271)=16,"",MATCH($D$6,OFFSET('Nhập liệu'!$C$10,Q271,0):'Nhập liệu'!$C$10000,0)+Q271)</f>
        <v/>
      </c>
    </row>
    <row r="273" spans="2:17" ht="15.75" customHeight="1">
      <c r="B273" s="217" t="str">
        <f t="array" aca="1" ref="B273" ca="1">IF($Q273="","",INDEX('Nhập liệu'!$B$10:$B$10000,'Chi tiết'!$Q273))</f>
        <v/>
      </c>
      <c r="C273" s="262"/>
      <c r="D273" s="218" t="str">
        <f t="array" aca="1" ref="D273" ca="1">IF($Q273="","",INDEX('Nhập liệu'!$E$10:$E$10000,'Chi tiết'!$Q273))</f>
        <v/>
      </c>
      <c r="E273" s="219" t="str">
        <f t="array" aca="1" ref="E273" ca="1">IF($Q273="","",INDEX('Nhập liệu'!$F$10:$F$10000,'Chi tiết'!$Q273))</f>
        <v/>
      </c>
      <c r="F273" s="220" t="str">
        <f t="array" aca="1" ref="F273" ca="1">IF($Q273="","",INDEX('Nhập liệu'!$G$10:$G$10000,'Chi tiết'!$Q273))</f>
        <v/>
      </c>
      <c r="G273" s="219" t="str">
        <f t="array" aca="1" ref="G273" ca="1">IF($Q273="","",INDEX('Nhập liệu'!$H$10:$H$10000,'Chi tiết'!$Q273))</f>
        <v/>
      </c>
      <c r="H273" s="219" t="str">
        <f t="array" aca="1" ref="H273" ca="1">IF($Q273="","",INDEX('Nhập liệu'!$I$10:$I$10000,'Chi tiết'!$Q273))</f>
        <v/>
      </c>
      <c r="I273" s="219" t="str">
        <f t="array" aca="1" ref="I273" ca="1">IF($Q273="","",INDEX('Nhập liệu'!$J$10:$J$10000,'Chi tiết'!$Q273))</f>
        <v/>
      </c>
      <c r="J273" s="219" t="str">
        <f t="array" aca="1" ref="J273" ca="1">IF($Q273="","",INDEX('Nhập liệu'!$K$10:$K$10000,'Chi tiết'!$Q273))</f>
        <v/>
      </c>
      <c r="K273" s="219" t="str">
        <f t="array" aca="1" ref="K273" ca="1">IF($Q273="","",INDEX('Nhập liệu'!$L$10:$L$10000,'Chi tiết'!$Q273))</f>
        <v/>
      </c>
      <c r="L273" s="219" t="str">
        <f t="array" aca="1" ref="L273" ca="1">IF($Q273="","",INDEX('Nhập liệu'!$M$10:$M$10000,'Chi tiết'!$Q273))</f>
        <v/>
      </c>
      <c r="M273" s="219" t="str">
        <f t="array" aca="1" ref="M273" ca="1">IF($Q273="","",INDEX('Nhập liệu'!$N$10:$N$10000,'Chi tiết'!$Q273))</f>
        <v/>
      </c>
      <c r="N273" s="219" t="str">
        <f t="array" aca="1" ref="N273" ca="1">IF($Q273="","",INDEX('Nhập liệu'!$O$10:$O$10000,'Chi tiết'!$Q273))</f>
        <v/>
      </c>
      <c r="O273" s="219" t="str">
        <f t="array" aca="1" ref="O273" ca="1">IF($Q273="","",INDEX('Nhập liệu'!$P$10:$P$10000,'Chi tiết'!$Q273))</f>
        <v/>
      </c>
      <c r="P273" s="257"/>
      <c r="Q273" s="222" t="str">
        <f ca="1">IF(TYPE(MATCH($D$6,OFFSET('Nhập liệu'!$C$10,Q272,0):'Nhập liệu'!$C$10000,0)+Q272)=16,"",MATCH($D$6,OFFSET('Nhập liệu'!$C$10,Q272,0):'Nhập liệu'!$C$10000,0)+Q272)</f>
        <v/>
      </c>
    </row>
    <row r="274" spans="2:17" ht="15.75" customHeight="1">
      <c r="B274" s="217" t="str">
        <f t="array" aca="1" ref="B274" ca="1">IF($Q274="","",INDEX('Nhập liệu'!$B$10:$B$10000,'Chi tiết'!$Q274))</f>
        <v/>
      </c>
      <c r="C274" s="262"/>
      <c r="D274" s="218" t="str">
        <f t="array" aca="1" ref="D274" ca="1">IF($Q274="","",INDEX('Nhập liệu'!$E$10:$E$10000,'Chi tiết'!$Q274))</f>
        <v/>
      </c>
      <c r="E274" s="219" t="str">
        <f t="array" aca="1" ref="E274" ca="1">IF($Q274="","",INDEX('Nhập liệu'!$F$10:$F$10000,'Chi tiết'!$Q274))</f>
        <v/>
      </c>
      <c r="F274" s="220" t="str">
        <f t="array" aca="1" ref="F274" ca="1">IF($Q274="","",INDEX('Nhập liệu'!$G$10:$G$10000,'Chi tiết'!$Q274))</f>
        <v/>
      </c>
      <c r="G274" s="219" t="str">
        <f t="array" aca="1" ref="G274" ca="1">IF($Q274="","",INDEX('Nhập liệu'!$H$10:$H$10000,'Chi tiết'!$Q274))</f>
        <v/>
      </c>
      <c r="H274" s="219" t="str">
        <f t="array" aca="1" ref="H274" ca="1">IF($Q274="","",INDEX('Nhập liệu'!$I$10:$I$10000,'Chi tiết'!$Q274))</f>
        <v/>
      </c>
      <c r="I274" s="219" t="str">
        <f t="array" aca="1" ref="I274" ca="1">IF($Q274="","",INDEX('Nhập liệu'!$J$10:$J$10000,'Chi tiết'!$Q274))</f>
        <v/>
      </c>
      <c r="J274" s="219" t="str">
        <f t="array" aca="1" ref="J274" ca="1">IF($Q274="","",INDEX('Nhập liệu'!$K$10:$K$10000,'Chi tiết'!$Q274))</f>
        <v/>
      </c>
      <c r="K274" s="219" t="str">
        <f t="array" aca="1" ref="K274" ca="1">IF($Q274="","",INDEX('Nhập liệu'!$L$10:$L$10000,'Chi tiết'!$Q274))</f>
        <v/>
      </c>
      <c r="L274" s="219" t="str">
        <f t="array" aca="1" ref="L274" ca="1">IF($Q274="","",INDEX('Nhập liệu'!$M$10:$M$10000,'Chi tiết'!$Q274))</f>
        <v/>
      </c>
      <c r="M274" s="219" t="str">
        <f t="array" aca="1" ref="M274" ca="1">IF($Q274="","",INDEX('Nhập liệu'!$N$10:$N$10000,'Chi tiết'!$Q274))</f>
        <v/>
      </c>
      <c r="N274" s="219" t="str">
        <f t="array" aca="1" ref="N274" ca="1">IF($Q274="","",INDEX('Nhập liệu'!$O$10:$O$10000,'Chi tiết'!$Q274))</f>
        <v/>
      </c>
      <c r="O274" s="219" t="str">
        <f t="array" aca="1" ref="O274" ca="1">IF($Q274="","",INDEX('Nhập liệu'!$P$10:$P$10000,'Chi tiết'!$Q274))</f>
        <v/>
      </c>
      <c r="P274" s="257"/>
      <c r="Q274" s="222" t="str">
        <f ca="1">IF(TYPE(MATCH($D$6,OFFSET('Nhập liệu'!$C$10,Q273,0):'Nhập liệu'!$C$10000,0)+Q273)=16,"",MATCH($D$6,OFFSET('Nhập liệu'!$C$10,Q273,0):'Nhập liệu'!$C$10000,0)+Q273)</f>
        <v/>
      </c>
    </row>
    <row r="275" spans="2:17" ht="15.75" customHeight="1">
      <c r="B275" s="217" t="str">
        <f t="array" aca="1" ref="B275" ca="1">IF($Q275="","",INDEX('Nhập liệu'!$B$10:$B$10000,'Chi tiết'!$Q275))</f>
        <v/>
      </c>
      <c r="C275" s="262"/>
      <c r="D275" s="218" t="str">
        <f t="array" aca="1" ref="D275" ca="1">IF($Q275="","",INDEX('Nhập liệu'!$E$10:$E$10000,'Chi tiết'!$Q275))</f>
        <v/>
      </c>
      <c r="E275" s="219" t="str">
        <f t="array" aca="1" ref="E275" ca="1">IF($Q275="","",INDEX('Nhập liệu'!$F$10:$F$10000,'Chi tiết'!$Q275))</f>
        <v/>
      </c>
      <c r="F275" s="220" t="str">
        <f t="array" aca="1" ref="F275" ca="1">IF($Q275="","",INDEX('Nhập liệu'!$G$10:$G$10000,'Chi tiết'!$Q275))</f>
        <v/>
      </c>
      <c r="G275" s="219" t="str">
        <f t="array" aca="1" ref="G275" ca="1">IF($Q275="","",INDEX('Nhập liệu'!$H$10:$H$10000,'Chi tiết'!$Q275))</f>
        <v/>
      </c>
      <c r="H275" s="219" t="str">
        <f t="array" aca="1" ref="H275" ca="1">IF($Q275="","",INDEX('Nhập liệu'!$I$10:$I$10000,'Chi tiết'!$Q275))</f>
        <v/>
      </c>
      <c r="I275" s="219" t="str">
        <f t="array" aca="1" ref="I275" ca="1">IF($Q275="","",INDEX('Nhập liệu'!$J$10:$J$10000,'Chi tiết'!$Q275))</f>
        <v/>
      </c>
      <c r="J275" s="219" t="str">
        <f t="array" aca="1" ref="J275" ca="1">IF($Q275="","",INDEX('Nhập liệu'!$K$10:$K$10000,'Chi tiết'!$Q275))</f>
        <v/>
      </c>
      <c r="K275" s="219" t="str">
        <f t="array" aca="1" ref="K275" ca="1">IF($Q275="","",INDEX('Nhập liệu'!$L$10:$L$10000,'Chi tiết'!$Q275))</f>
        <v/>
      </c>
      <c r="L275" s="219" t="str">
        <f t="array" aca="1" ref="L275" ca="1">IF($Q275="","",INDEX('Nhập liệu'!$M$10:$M$10000,'Chi tiết'!$Q275))</f>
        <v/>
      </c>
      <c r="M275" s="219" t="str">
        <f t="array" aca="1" ref="M275" ca="1">IF($Q275="","",INDEX('Nhập liệu'!$N$10:$N$10000,'Chi tiết'!$Q275))</f>
        <v/>
      </c>
      <c r="N275" s="219" t="str">
        <f t="array" aca="1" ref="N275" ca="1">IF($Q275="","",INDEX('Nhập liệu'!$O$10:$O$10000,'Chi tiết'!$Q275))</f>
        <v/>
      </c>
      <c r="O275" s="219" t="str">
        <f t="array" aca="1" ref="O275" ca="1">IF($Q275="","",INDEX('Nhập liệu'!$P$10:$P$10000,'Chi tiết'!$Q275))</f>
        <v/>
      </c>
      <c r="P275" s="257"/>
      <c r="Q275" s="222" t="str">
        <f ca="1">IF(TYPE(MATCH($D$6,OFFSET('Nhập liệu'!$C$10,Q274,0):'Nhập liệu'!$C$10000,0)+Q274)=16,"",MATCH($D$6,OFFSET('Nhập liệu'!$C$10,Q274,0):'Nhập liệu'!$C$10000,0)+Q274)</f>
        <v/>
      </c>
    </row>
    <row r="276" spans="2:17" ht="15.75" customHeight="1">
      <c r="B276" s="217" t="str">
        <f t="array" aca="1" ref="B276" ca="1">IF($Q276="","",INDEX('Nhập liệu'!$B$10:$B$10000,'Chi tiết'!$Q276))</f>
        <v/>
      </c>
      <c r="C276" s="262"/>
      <c r="D276" s="218" t="str">
        <f t="array" aca="1" ref="D276" ca="1">IF($Q276="","",INDEX('Nhập liệu'!$E$10:$E$10000,'Chi tiết'!$Q276))</f>
        <v/>
      </c>
      <c r="E276" s="219" t="str">
        <f t="array" aca="1" ref="E276" ca="1">IF($Q276="","",INDEX('Nhập liệu'!$F$10:$F$10000,'Chi tiết'!$Q276))</f>
        <v/>
      </c>
      <c r="F276" s="220" t="str">
        <f t="array" aca="1" ref="F276" ca="1">IF($Q276="","",INDEX('Nhập liệu'!$G$10:$G$10000,'Chi tiết'!$Q276))</f>
        <v/>
      </c>
      <c r="G276" s="219" t="str">
        <f t="array" aca="1" ref="G276" ca="1">IF($Q276="","",INDEX('Nhập liệu'!$H$10:$H$10000,'Chi tiết'!$Q276))</f>
        <v/>
      </c>
      <c r="H276" s="219" t="str">
        <f t="array" aca="1" ref="H276" ca="1">IF($Q276="","",INDEX('Nhập liệu'!$I$10:$I$10000,'Chi tiết'!$Q276))</f>
        <v/>
      </c>
      <c r="I276" s="219" t="str">
        <f t="array" aca="1" ref="I276" ca="1">IF($Q276="","",INDEX('Nhập liệu'!$J$10:$J$10000,'Chi tiết'!$Q276))</f>
        <v/>
      </c>
      <c r="J276" s="219" t="str">
        <f t="array" aca="1" ref="J276" ca="1">IF($Q276="","",INDEX('Nhập liệu'!$K$10:$K$10000,'Chi tiết'!$Q276))</f>
        <v/>
      </c>
      <c r="K276" s="219" t="str">
        <f t="array" aca="1" ref="K276" ca="1">IF($Q276="","",INDEX('Nhập liệu'!$L$10:$L$10000,'Chi tiết'!$Q276))</f>
        <v/>
      </c>
      <c r="L276" s="219" t="str">
        <f t="array" aca="1" ref="L276" ca="1">IF($Q276="","",INDEX('Nhập liệu'!$M$10:$M$10000,'Chi tiết'!$Q276))</f>
        <v/>
      </c>
      <c r="M276" s="219" t="str">
        <f t="array" aca="1" ref="M276" ca="1">IF($Q276="","",INDEX('Nhập liệu'!$N$10:$N$10000,'Chi tiết'!$Q276))</f>
        <v/>
      </c>
      <c r="N276" s="219" t="str">
        <f t="array" aca="1" ref="N276" ca="1">IF($Q276="","",INDEX('Nhập liệu'!$O$10:$O$10000,'Chi tiết'!$Q276))</f>
        <v/>
      </c>
      <c r="O276" s="219" t="str">
        <f t="array" aca="1" ref="O276" ca="1">IF($Q276="","",INDEX('Nhập liệu'!$P$10:$P$10000,'Chi tiết'!$Q276))</f>
        <v/>
      </c>
      <c r="P276" s="257"/>
      <c r="Q276" s="222" t="str">
        <f ca="1">IF(TYPE(MATCH($D$6,OFFSET('Nhập liệu'!$C$10,Q275,0):'Nhập liệu'!$C$10000,0)+Q275)=16,"",MATCH($D$6,OFFSET('Nhập liệu'!$C$10,Q275,0):'Nhập liệu'!$C$10000,0)+Q275)</f>
        <v/>
      </c>
    </row>
    <row r="277" spans="2:17" ht="15.75" customHeight="1">
      <c r="B277" s="217" t="str">
        <f t="array" aca="1" ref="B277" ca="1">IF($Q277="","",INDEX('Nhập liệu'!$B$10:$B$10000,'Chi tiết'!$Q277))</f>
        <v/>
      </c>
      <c r="C277" s="262"/>
      <c r="D277" s="218" t="str">
        <f t="array" aca="1" ref="D277" ca="1">IF($Q277="","",INDEX('Nhập liệu'!$E$10:$E$10000,'Chi tiết'!$Q277))</f>
        <v/>
      </c>
      <c r="E277" s="219" t="str">
        <f t="array" aca="1" ref="E277" ca="1">IF($Q277="","",INDEX('Nhập liệu'!$F$10:$F$10000,'Chi tiết'!$Q277))</f>
        <v/>
      </c>
      <c r="F277" s="220" t="str">
        <f t="array" aca="1" ref="F277" ca="1">IF($Q277="","",INDEX('Nhập liệu'!$G$10:$G$10000,'Chi tiết'!$Q277))</f>
        <v/>
      </c>
      <c r="G277" s="219" t="str">
        <f t="array" aca="1" ref="G277" ca="1">IF($Q277="","",INDEX('Nhập liệu'!$H$10:$H$10000,'Chi tiết'!$Q277))</f>
        <v/>
      </c>
      <c r="H277" s="219" t="str">
        <f t="array" aca="1" ref="H277" ca="1">IF($Q277="","",INDEX('Nhập liệu'!$I$10:$I$10000,'Chi tiết'!$Q277))</f>
        <v/>
      </c>
      <c r="I277" s="219" t="str">
        <f t="array" aca="1" ref="I277" ca="1">IF($Q277="","",INDEX('Nhập liệu'!$J$10:$J$10000,'Chi tiết'!$Q277))</f>
        <v/>
      </c>
      <c r="J277" s="219" t="str">
        <f t="array" aca="1" ref="J277" ca="1">IF($Q277="","",INDEX('Nhập liệu'!$K$10:$K$10000,'Chi tiết'!$Q277))</f>
        <v/>
      </c>
      <c r="K277" s="219" t="str">
        <f t="array" aca="1" ref="K277" ca="1">IF($Q277="","",INDEX('Nhập liệu'!$L$10:$L$10000,'Chi tiết'!$Q277))</f>
        <v/>
      </c>
      <c r="L277" s="219" t="str">
        <f t="array" aca="1" ref="L277" ca="1">IF($Q277="","",INDEX('Nhập liệu'!$M$10:$M$10000,'Chi tiết'!$Q277))</f>
        <v/>
      </c>
      <c r="M277" s="219" t="str">
        <f t="array" aca="1" ref="M277" ca="1">IF($Q277="","",INDEX('Nhập liệu'!$N$10:$N$10000,'Chi tiết'!$Q277))</f>
        <v/>
      </c>
      <c r="N277" s="219" t="str">
        <f t="array" aca="1" ref="N277" ca="1">IF($Q277="","",INDEX('Nhập liệu'!$O$10:$O$10000,'Chi tiết'!$Q277))</f>
        <v/>
      </c>
      <c r="O277" s="219" t="str">
        <f t="array" aca="1" ref="O277" ca="1">IF($Q277="","",INDEX('Nhập liệu'!$P$10:$P$10000,'Chi tiết'!$Q277))</f>
        <v/>
      </c>
      <c r="P277" s="257"/>
      <c r="Q277" s="222" t="str">
        <f ca="1">IF(TYPE(MATCH($D$6,OFFSET('Nhập liệu'!$C$10,Q276,0):'Nhập liệu'!$C$10000,0)+Q276)=16,"",MATCH($D$6,OFFSET('Nhập liệu'!$C$10,Q276,0):'Nhập liệu'!$C$10000,0)+Q276)</f>
        <v/>
      </c>
    </row>
    <row r="278" spans="2:17" ht="15.75" customHeight="1">
      <c r="B278" s="217" t="str">
        <f t="array" aca="1" ref="B278" ca="1">IF($Q278="","",INDEX('Nhập liệu'!$B$10:$B$10000,'Chi tiết'!$Q278))</f>
        <v/>
      </c>
      <c r="C278" s="262"/>
      <c r="D278" s="218" t="str">
        <f t="array" aca="1" ref="D278" ca="1">IF($Q278="","",INDEX('Nhập liệu'!$E$10:$E$10000,'Chi tiết'!$Q278))</f>
        <v/>
      </c>
      <c r="E278" s="219" t="str">
        <f t="array" aca="1" ref="E278" ca="1">IF($Q278="","",INDEX('Nhập liệu'!$F$10:$F$10000,'Chi tiết'!$Q278))</f>
        <v/>
      </c>
      <c r="F278" s="220" t="str">
        <f t="array" aca="1" ref="F278" ca="1">IF($Q278="","",INDEX('Nhập liệu'!$G$10:$G$10000,'Chi tiết'!$Q278))</f>
        <v/>
      </c>
      <c r="G278" s="219" t="str">
        <f t="array" aca="1" ref="G278" ca="1">IF($Q278="","",INDEX('Nhập liệu'!$H$10:$H$10000,'Chi tiết'!$Q278))</f>
        <v/>
      </c>
      <c r="H278" s="219" t="str">
        <f t="array" aca="1" ref="H278" ca="1">IF($Q278="","",INDEX('Nhập liệu'!$I$10:$I$10000,'Chi tiết'!$Q278))</f>
        <v/>
      </c>
      <c r="I278" s="219" t="str">
        <f t="array" aca="1" ref="I278" ca="1">IF($Q278="","",INDEX('Nhập liệu'!$J$10:$J$10000,'Chi tiết'!$Q278))</f>
        <v/>
      </c>
      <c r="J278" s="219" t="str">
        <f t="array" aca="1" ref="J278" ca="1">IF($Q278="","",INDEX('Nhập liệu'!$K$10:$K$10000,'Chi tiết'!$Q278))</f>
        <v/>
      </c>
      <c r="K278" s="219" t="str">
        <f t="array" aca="1" ref="K278" ca="1">IF($Q278="","",INDEX('Nhập liệu'!$L$10:$L$10000,'Chi tiết'!$Q278))</f>
        <v/>
      </c>
      <c r="L278" s="219" t="str">
        <f t="array" aca="1" ref="L278" ca="1">IF($Q278="","",INDEX('Nhập liệu'!$M$10:$M$10000,'Chi tiết'!$Q278))</f>
        <v/>
      </c>
      <c r="M278" s="219" t="str">
        <f t="array" aca="1" ref="M278" ca="1">IF($Q278="","",INDEX('Nhập liệu'!$N$10:$N$10000,'Chi tiết'!$Q278))</f>
        <v/>
      </c>
      <c r="N278" s="219" t="str">
        <f t="array" aca="1" ref="N278" ca="1">IF($Q278="","",INDEX('Nhập liệu'!$O$10:$O$10000,'Chi tiết'!$Q278))</f>
        <v/>
      </c>
      <c r="O278" s="219" t="str">
        <f t="array" aca="1" ref="O278" ca="1">IF($Q278="","",INDEX('Nhập liệu'!$P$10:$P$10000,'Chi tiết'!$Q278))</f>
        <v/>
      </c>
      <c r="P278" s="257"/>
      <c r="Q278" s="222" t="str">
        <f ca="1">IF(TYPE(MATCH($D$6,OFFSET('Nhập liệu'!$C$10,Q277,0):'Nhập liệu'!$C$10000,0)+Q277)=16,"",MATCH($D$6,OFFSET('Nhập liệu'!$C$10,Q277,0):'Nhập liệu'!$C$10000,0)+Q277)</f>
        <v/>
      </c>
    </row>
    <row r="279" spans="2:17" ht="15.75" customHeight="1">
      <c r="B279" s="217" t="str">
        <f t="array" aca="1" ref="B279" ca="1">IF($Q279="","",INDEX('Nhập liệu'!$B$10:$B$10000,'Chi tiết'!$Q279))</f>
        <v/>
      </c>
      <c r="C279" s="262"/>
      <c r="D279" s="218" t="str">
        <f t="array" aca="1" ref="D279" ca="1">IF($Q279="","",INDEX('Nhập liệu'!$E$10:$E$10000,'Chi tiết'!$Q279))</f>
        <v/>
      </c>
      <c r="E279" s="219" t="str">
        <f t="array" aca="1" ref="E279" ca="1">IF($Q279="","",INDEX('Nhập liệu'!$F$10:$F$10000,'Chi tiết'!$Q279))</f>
        <v/>
      </c>
      <c r="F279" s="220" t="str">
        <f t="array" aca="1" ref="F279" ca="1">IF($Q279="","",INDEX('Nhập liệu'!$G$10:$G$10000,'Chi tiết'!$Q279))</f>
        <v/>
      </c>
      <c r="G279" s="219" t="str">
        <f t="array" aca="1" ref="G279" ca="1">IF($Q279="","",INDEX('Nhập liệu'!$H$10:$H$10000,'Chi tiết'!$Q279))</f>
        <v/>
      </c>
      <c r="H279" s="219" t="str">
        <f t="array" aca="1" ref="H279" ca="1">IF($Q279="","",INDEX('Nhập liệu'!$I$10:$I$10000,'Chi tiết'!$Q279))</f>
        <v/>
      </c>
      <c r="I279" s="219" t="str">
        <f t="array" aca="1" ref="I279" ca="1">IF($Q279="","",INDEX('Nhập liệu'!$J$10:$J$10000,'Chi tiết'!$Q279))</f>
        <v/>
      </c>
      <c r="J279" s="219" t="str">
        <f t="array" aca="1" ref="J279" ca="1">IF($Q279="","",INDEX('Nhập liệu'!$K$10:$K$10000,'Chi tiết'!$Q279))</f>
        <v/>
      </c>
      <c r="K279" s="219" t="str">
        <f t="array" aca="1" ref="K279" ca="1">IF($Q279="","",INDEX('Nhập liệu'!$L$10:$L$10000,'Chi tiết'!$Q279))</f>
        <v/>
      </c>
      <c r="L279" s="219" t="str">
        <f t="array" aca="1" ref="L279" ca="1">IF($Q279="","",INDEX('Nhập liệu'!$M$10:$M$10000,'Chi tiết'!$Q279))</f>
        <v/>
      </c>
      <c r="M279" s="219" t="str">
        <f t="array" aca="1" ref="M279" ca="1">IF($Q279="","",INDEX('Nhập liệu'!$N$10:$N$10000,'Chi tiết'!$Q279))</f>
        <v/>
      </c>
      <c r="N279" s="219" t="str">
        <f t="array" aca="1" ref="N279" ca="1">IF($Q279="","",INDEX('Nhập liệu'!$O$10:$O$10000,'Chi tiết'!$Q279))</f>
        <v/>
      </c>
      <c r="O279" s="219" t="str">
        <f t="array" aca="1" ref="O279" ca="1">IF($Q279="","",INDEX('Nhập liệu'!$P$10:$P$10000,'Chi tiết'!$Q279))</f>
        <v/>
      </c>
      <c r="P279" s="257"/>
      <c r="Q279" s="222" t="str">
        <f ca="1">IF(TYPE(MATCH($D$6,OFFSET('Nhập liệu'!$C$10,Q278,0):'Nhập liệu'!$C$10000,0)+Q278)=16,"",MATCH($D$6,OFFSET('Nhập liệu'!$C$10,Q278,0):'Nhập liệu'!$C$10000,0)+Q278)</f>
        <v/>
      </c>
    </row>
    <row r="280" spans="2:17" ht="15.75" customHeight="1">
      <c r="B280" s="217" t="str">
        <f t="array" aca="1" ref="B280" ca="1">IF($Q280="","",INDEX('Nhập liệu'!$B$10:$B$10000,'Chi tiết'!$Q280))</f>
        <v/>
      </c>
      <c r="C280" s="262"/>
      <c r="D280" s="218" t="str">
        <f t="array" aca="1" ref="D280" ca="1">IF($Q280="","",INDEX('Nhập liệu'!$E$10:$E$10000,'Chi tiết'!$Q280))</f>
        <v/>
      </c>
      <c r="E280" s="219" t="str">
        <f t="array" aca="1" ref="E280" ca="1">IF($Q280="","",INDEX('Nhập liệu'!$F$10:$F$10000,'Chi tiết'!$Q280))</f>
        <v/>
      </c>
      <c r="F280" s="220" t="str">
        <f t="array" aca="1" ref="F280" ca="1">IF($Q280="","",INDEX('Nhập liệu'!$G$10:$G$10000,'Chi tiết'!$Q280))</f>
        <v/>
      </c>
      <c r="G280" s="219" t="str">
        <f t="array" aca="1" ref="G280" ca="1">IF($Q280="","",INDEX('Nhập liệu'!$H$10:$H$10000,'Chi tiết'!$Q280))</f>
        <v/>
      </c>
      <c r="H280" s="219" t="str">
        <f t="array" aca="1" ref="H280" ca="1">IF($Q280="","",INDEX('Nhập liệu'!$I$10:$I$10000,'Chi tiết'!$Q280))</f>
        <v/>
      </c>
      <c r="I280" s="219" t="str">
        <f t="array" aca="1" ref="I280" ca="1">IF($Q280="","",INDEX('Nhập liệu'!$J$10:$J$10000,'Chi tiết'!$Q280))</f>
        <v/>
      </c>
      <c r="J280" s="219" t="str">
        <f t="array" aca="1" ref="J280" ca="1">IF($Q280="","",INDEX('Nhập liệu'!$K$10:$K$10000,'Chi tiết'!$Q280))</f>
        <v/>
      </c>
      <c r="K280" s="219" t="str">
        <f t="array" aca="1" ref="K280" ca="1">IF($Q280="","",INDEX('Nhập liệu'!$L$10:$L$10000,'Chi tiết'!$Q280))</f>
        <v/>
      </c>
      <c r="L280" s="219" t="str">
        <f t="array" aca="1" ref="L280" ca="1">IF($Q280="","",INDEX('Nhập liệu'!$M$10:$M$10000,'Chi tiết'!$Q280))</f>
        <v/>
      </c>
      <c r="M280" s="219" t="str">
        <f t="array" aca="1" ref="M280" ca="1">IF($Q280="","",INDEX('Nhập liệu'!$N$10:$N$10000,'Chi tiết'!$Q280))</f>
        <v/>
      </c>
      <c r="N280" s="219" t="str">
        <f t="array" aca="1" ref="N280" ca="1">IF($Q280="","",INDEX('Nhập liệu'!$O$10:$O$10000,'Chi tiết'!$Q280))</f>
        <v/>
      </c>
      <c r="O280" s="219" t="str">
        <f t="array" aca="1" ref="O280" ca="1">IF($Q280="","",INDEX('Nhập liệu'!$P$10:$P$10000,'Chi tiết'!$Q280))</f>
        <v/>
      </c>
      <c r="P280" s="257"/>
      <c r="Q280" s="222" t="str">
        <f ca="1">IF(TYPE(MATCH($D$6,OFFSET('Nhập liệu'!$C$10,Q279,0):'Nhập liệu'!$C$10000,0)+Q279)=16,"",MATCH($D$6,OFFSET('Nhập liệu'!$C$10,Q279,0):'Nhập liệu'!$C$10000,0)+Q279)</f>
        <v/>
      </c>
    </row>
    <row r="281" spans="2:17" ht="15.75" customHeight="1">
      <c r="B281" s="217" t="str">
        <f t="array" aca="1" ref="B281" ca="1">IF($Q281="","",INDEX('Nhập liệu'!$B$10:$B$10000,'Chi tiết'!$Q281))</f>
        <v/>
      </c>
      <c r="C281" s="262"/>
      <c r="D281" s="218" t="str">
        <f t="array" aca="1" ref="D281" ca="1">IF($Q281="","",INDEX('Nhập liệu'!$E$10:$E$10000,'Chi tiết'!$Q281))</f>
        <v/>
      </c>
      <c r="E281" s="219" t="str">
        <f t="array" aca="1" ref="E281" ca="1">IF($Q281="","",INDEX('Nhập liệu'!$F$10:$F$10000,'Chi tiết'!$Q281))</f>
        <v/>
      </c>
      <c r="F281" s="220" t="str">
        <f t="array" aca="1" ref="F281" ca="1">IF($Q281="","",INDEX('Nhập liệu'!$G$10:$G$10000,'Chi tiết'!$Q281))</f>
        <v/>
      </c>
      <c r="G281" s="219" t="str">
        <f t="array" aca="1" ref="G281" ca="1">IF($Q281="","",INDEX('Nhập liệu'!$H$10:$H$10000,'Chi tiết'!$Q281))</f>
        <v/>
      </c>
      <c r="H281" s="219" t="str">
        <f t="array" aca="1" ref="H281" ca="1">IF($Q281="","",INDEX('Nhập liệu'!$I$10:$I$10000,'Chi tiết'!$Q281))</f>
        <v/>
      </c>
      <c r="I281" s="219" t="str">
        <f t="array" aca="1" ref="I281" ca="1">IF($Q281="","",INDEX('Nhập liệu'!$J$10:$J$10000,'Chi tiết'!$Q281))</f>
        <v/>
      </c>
      <c r="J281" s="219" t="str">
        <f t="array" aca="1" ref="J281" ca="1">IF($Q281="","",INDEX('Nhập liệu'!$K$10:$K$10000,'Chi tiết'!$Q281))</f>
        <v/>
      </c>
      <c r="K281" s="219" t="str">
        <f t="array" aca="1" ref="K281" ca="1">IF($Q281="","",INDEX('Nhập liệu'!$L$10:$L$10000,'Chi tiết'!$Q281))</f>
        <v/>
      </c>
      <c r="L281" s="219" t="str">
        <f t="array" aca="1" ref="L281" ca="1">IF($Q281="","",INDEX('Nhập liệu'!$M$10:$M$10000,'Chi tiết'!$Q281))</f>
        <v/>
      </c>
      <c r="M281" s="219" t="str">
        <f t="array" aca="1" ref="M281" ca="1">IF($Q281="","",INDEX('Nhập liệu'!$N$10:$N$10000,'Chi tiết'!$Q281))</f>
        <v/>
      </c>
      <c r="N281" s="219" t="str">
        <f t="array" aca="1" ref="N281" ca="1">IF($Q281="","",INDEX('Nhập liệu'!$O$10:$O$10000,'Chi tiết'!$Q281))</f>
        <v/>
      </c>
      <c r="O281" s="219" t="str">
        <f t="array" aca="1" ref="O281" ca="1">IF($Q281="","",INDEX('Nhập liệu'!$P$10:$P$10000,'Chi tiết'!$Q281))</f>
        <v/>
      </c>
      <c r="P281" s="257"/>
      <c r="Q281" s="222" t="str">
        <f ca="1">IF(TYPE(MATCH($D$6,OFFSET('Nhập liệu'!$C$10,Q280,0):'Nhập liệu'!$C$10000,0)+Q280)=16,"",MATCH($D$6,OFFSET('Nhập liệu'!$C$10,Q280,0):'Nhập liệu'!$C$10000,0)+Q280)</f>
        <v/>
      </c>
    </row>
    <row r="282" spans="2:17" ht="15.75" customHeight="1">
      <c r="B282" s="217" t="str">
        <f t="array" aca="1" ref="B282" ca="1">IF($Q282="","",INDEX('Nhập liệu'!$B$10:$B$10000,'Chi tiết'!$Q282))</f>
        <v/>
      </c>
      <c r="C282" s="262"/>
      <c r="D282" s="218" t="str">
        <f t="array" aca="1" ref="D282" ca="1">IF($Q282="","",INDEX('Nhập liệu'!$E$10:$E$10000,'Chi tiết'!$Q282))</f>
        <v/>
      </c>
      <c r="E282" s="219" t="str">
        <f t="array" aca="1" ref="E282" ca="1">IF($Q282="","",INDEX('Nhập liệu'!$F$10:$F$10000,'Chi tiết'!$Q282))</f>
        <v/>
      </c>
      <c r="F282" s="220" t="str">
        <f t="array" aca="1" ref="F282" ca="1">IF($Q282="","",INDEX('Nhập liệu'!$G$10:$G$10000,'Chi tiết'!$Q282))</f>
        <v/>
      </c>
      <c r="G282" s="219" t="str">
        <f t="array" aca="1" ref="G282" ca="1">IF($Q282="","",INDEX('Nhập liệu'!$H$10:$H$10000,'Chi tiết'!$Q282))</f>
        <v/>
      </c>
      <c r="H282" s="219" t="str">
        <f t="array" aca="1" ref="H282" ca="1">IF($Q282="","",INDEX('Nhập liệu'!$I$10:$I$10000,'Chi tiết'!$Q282))</f>
        <v/>
      </c>
      <c r="I282" s="219" t="str">
        <f t="array" aca="1" ref="I282" ca="1">IF($Q282="","",INDEX('Nhập liệu'!$J$10:$J$10000,'Chi tiết'!$Q282))</f>
        <v/>
      </c>
      <c r="J282" s="219" t="str">
        <f t="array" aca="1" ref="J282" ca="1">IF($Q282="","",INDEX('Nhập liệu'!$K$10:$K$10000,'Chi tiết'!$Q282))</f>
        <v/>
      </c>
      <c r="K282" s="219" t="str">
        <f t="array" aca="1" ref="K282" ca="1">IF($Q282="","",INDEX('Nhập liệu'!$L$10:$L$10000,'Chi tiết'!$Q282))</f>
        <v/>
      </c>
      <c r="L282" s="219" t="str">
        <f t="array" aca="1" ref="L282" ca="1">IF($Q282="","",INDEX('Nhập liệu'!$M$10:$M$10000,'Chi tiết'!$Q282))</f>
        <v/>
      </c>
      <c r="M282" s="219" t="str">
        <f t="array" aca="1" ref="M282" ca="1">IF($Q282="","",INDEX('Nhập liệu'!$N$10:$N$10000,'Chi tiết'!$Q282))</f>
        <v/>
      </c>
      <c r="N282" s="219" t="str">
        <f t="array" aca="1" ref="N282" ca="1">IF($Q282="","",INDEX('Nhập liệu'!$O$10:$O$10000,'Chi tiết'!$Q282))</f>
        <v/>
      </c>
      <c r="O282" s="219" t="str">
        <f t="array" aca="1" ref="O282" ca="1">IF($Q282="","",INDEX('Nhập liệu'!$P$10:$P$10000,'Chi tiết'!$Q282))</f>
        <v/>
      </c>
      <c r="P282" s="257"/>
      <c r="Q282" s="222" t="str">
        <f ca="1">IF(TYPE(MATCH($D$6,OFFSET('Nhập liệu'!$C$10,Q281,0):'Nhập liệu'!$C$10000,0)+Q281)=16,"",MATCH($D$6,OFFSET('Nhập liệu'!$C$10,Q281,0):'Nhập liệu'!$C$10000,0)+Q281)</f>
        <v/>
      </c>
    </row>
    <row r="283" spans="2:17" ht="15.75" customHeight="1">
      <c r="B283" s="217" t="str">
        <f t="array" aca="1" ref="B283" ca="1">IF($Q283="","",INDEX('Nhập liệu'!$B$10:$B$10000,'Chi tiết'!$Q283))</f>
        <v/>
      </c>
      <c r="C283" s="262"/>
      <c r="D283" s="218" t="str">
        <f t="array" aca="1" ref="D283" ca="1">IF($Q283="","",INDEX('Nhập liệu'!$E$10:$E$10000,'Chi tiết'!$Q283))</f>
        <v/>
      </c>
      <c r="E283" s="219" t="str">
        <f t="array" aca="1" ref="E283" ca="1">IF($Q283="","",INDEX('Nhập liệu'!$F$10:$F$10000,'Chi tiết'!$Q283))</f>
        <v/>
      </c>
      <c r="F283" s="220" t="str">
        <f t="array" aca="1" ref="F283" ca="1">IF($Q283="","",INDEX('Nhập liệu'!$G$10:$G$10000,'Chi tiết'!$Q283))</f>
        <v/>
      </c>
      <c r="G283" s="219" t="str">
        <f t="array" aca="1" ref="G283" ca="1">IF($Q283="","",INDEX('Nhập liệu'!$H$10:$H$10000,'Chi tiết'!$Q283))</f>
        <v/>
      </c>
      <c r="H283" s="219" t="str">
        <f t="array" aca="1" ref="H283" ca="1">IF($Q283="","",INDEX('Nhập liệu'!$I$10:$I$10000,'Chi tiết'!$Q283))</f>
        <v/>
      </c>
      <c r="I283" s="219" t="str">
        <f t="array" aca="1" ref="I283" ca="1">IF($Q283="","",INDEX('Nhập liệu'!$J$10:$J$10000,'Chi tiết'!$Q283))</f>
        <v/>
      </c>
      <c r="J283" s="219" t="str">
        <f t="array" aca="1" ref="J283" ca="1">IF($Q283="","",INDEX('Nhập liệu'!$K$10:$K$10000,'Chi tiết'!$Q283))</f>
        <v/>
      </c>
      <c r="K283" s="219" t="str">
        <f t="array" aca="1" ref="K283" ca="1">IF($Q283="","",INDEX('Nhập liệu'!$L$10:$L$10000,'Chi tiết'!$Q283))</f>
        <v/>
      </c>
      <c r="L283" s="219" t="str">
        <f t="array" aca="1" ref="L283" ca="1">IF($Q283="","",INDEX('Nhập liệu'!$M$10:$M$10000,'Chi tiết'!$Q283))</f>
        <v/>
      </c>
      <c r="M283" s="219" t="str">
        <f t="array" aca="1" ref="M283" ca="1">IF($Q283="","",INDEX('Nhập liệu'!$N$10:$N$10000,'Chi tiết'!$Q283))</f>
        <v/>
      </c>
      <c r="N283" s="219" t="str">
        <f t="array" aca="1" ref="N283" ca="1">IF($Q283="","",INDEX('Nhập liệu'!$O$10:$O$10000,'Chi tiết'!$Q283))</f>
        <v/>
      </c>
      <c r="O283" s="219" t="str">
        <f t="array" aca="1" ref="O283" ca="1">IF($Q283="","",INDEX('Nhập liệu'!$P$10:$P$10000,'Chi tiết'!$Q283))</f>
        <v/>
      </c>
      <c r="P283" s="257"/>
      <c r="Q283" s="222" t="str">
        <f ca="1">IF(TYPE(MATCH($D$6,OFFSET('Nhập liệu'!$C$10,Q282,0):'Nhập liệu'!$C$10000,0)+Q282)=16,"",MATCH($D$6,OFFSET('Nhập liệu'!$C$10,Q282,0):'Nhập liệu'!$C$10000,0)+Q282)</f>
        <v/>
      </c>
    </row>
    <row r="284" spans="2:17" ht="15.75" customHeight="1">
      <c r="B284" s="217" t="str">
        <f t="array" aca="1" ref="B284" ca="1">IF($Q284="","",INDEX('Nhập liệu'!$B$10:$B$10000,'Chi tiết'!$Q284))</f>
        <v/>
      </c>
      <c r="C284" s="262"/>
      <c r="D284" s="218" t="str">
        <f t="array" aca="1" ref="D284" ca="1">IF($Q284="","",INDEX('Nhập liệu'!$E$10:$E$10000,'Chi tiết'!$Q284))</f>
        <v/>
      </c>
      <c r="E284" s="219" t="str">
        <f t="array" aca="1" ref="E284" ca="1">IF($Q284="","",INDEX('Nhập liệu'!$F$10:$F$10000,'Chi tiết'!$Q284))</f>
        <v/>
      </c>
      <c r="F284" s="220" t="str">
        <f t="array" aca="1" ref="F284" ca="1">IF($Q284="","",INDEX('Nhập liệu'!$G$10:$G$10000,'Chi tiết'!$Q284))</f>
        <v/>
      </c>
      <c r="G284" s="219" t="str">
        <f t="array" aca="1" ref="G284" ca="1">IF($Q284="","",INDEX('Nhập liệu'!$H$10:$H$10000,'Chi tiết'!$Q284))</f>
        <v/>
      </c>
      <c r="H284" s="219" t="str">
        <f t="array" aca="1" ref="H284" ca="1">IF($Q284="","",INDEX('Nhập liệu'!$I$10:$I$10000,'Chi tiết'!$Q284))</f>
        <v/>
      </c>
      <c r="I284" s="219" t="str">
        <f t="array" aca="1" ref="I284" ca="1">IF($Q284="","",INDEX('Nhập liệu'!$J$10:$J$10000,'Chi tiết'!$Q284))</f>
        <v/>
      </c>
      <c r="J284" s="219" t="str">
        <f t="array" aca="1" ref="J284" ca="1">IF($Q284="","",INDEX('Nhập liệu'!$K$10:$K$10000,'Chi tiết'!$Q284))</f>
        <v/>
      </c>
      <c r="K284" s="219" t="str">
        <f t="array" aca="1" ref="K284" ca="1">IF($Q284="","",INDEX('Nhập liệu'!$L$10:$L$10000,'Chi tiết'!$Q284))</f>
        <v/>
      </c>
      <c r="L284" s="219" t="str">
        <f t="array" aca="1" ref="L284" ca="1">IF($Q284="","",INDEX('Nhập liệu'!$M$10:$M$10000,'Chi tiết'!$Q284))</f>
        <v/>
      </c>
      <c r="M284" s="219" t="str">
        <f t="array" aca="1" ref="M284" ca="1">IF($Q284="","",INDEX('Nhập liệu'!$N$10:$N$10000,'Chi tiết'!$Q284))</f>
        <v/>
      </c>
      <c r="N284" s="219" t="str">
        <f t="array" aca="1" ref="N284" ca="1">IF($Q284="","",INDEX('Nhập liệu'!$O$10:$O$10000,'Chi tiết'!$Q284))</f>
        <v/>
      </c>
      <c r="O284" s="219" t="str">
        <f t="array" aca="1" ref="O284" ca="1">IF($Q284="","",INDEX('Nhập liệu'!$P$10:$P$10000,'Chi tiết'!$Q284))</f>
        <v/>
      </c>
      <c r="P284" s="257"/>
      <c r="Q284" s="222" t="str">
        <f ca="1">IF(TYPE(MATCH($D$6,OFFSET('Nhập liệu'!$C$10,Q283,0):'Nhập liệu'!$C$10000,0)+Q283)=16,"",MATCH($D$6,OFFSET('Nhập liệu'!$C$10,Q283,0):'Nhập liệu'!$C$10000,0)+Q283)</f>
        <v/>
      </c>
    </row>
    <row r="285" spans="2:17" ht="15.75" customHeight="1">
      <c r="B285" s="217" t="str">
        <f t="array" aca="1" ref="B285" ca="1">IF($Q285="","",INDEX('Nhập liệu'!$B$10:$B$10000,'Chi tiết'!$Q285))</f>
        <v/>
      </c>
      <c r="C285" s="262"/>
      <c r="D285" s="218" t="str">
        <f t="array" aca="1" ref="D285" ca="1">IF($Q285="","",INDEX('Nhập liệu'!$E$10:$E$10000,'Chi tiết'!$Q285))</f>
        <v/>
      </c>
      <c r="E285" s="219" t="str">
        <f t="array" aca="1" ref="E285" ca="1">IF($Q285="","",INDEX('Nhập liệu'!$F$10:$F$10000,'Chi tiết'!$Q285))</f>
        <v/>
      </c>
      <c r="F285" s="220" t="str">
        <f t="array" aca="1" ref="F285" ca="1">IF($Q285="","",INDEX('Nhập liệu'!$G$10:$G$10000,'Chi tiết'!$Q285))</f>
        <v/>
      </c>
      <c r="G285" s="219" t="str">
        <f t="array" aca="1" ref="G285" ca="1">IF($Q285="","",INDEX('Nhập liệu'!$H$10:$H$10000,'Chi tiết'!$Q285))</f>
        <v/>
      </c>
      <c r="H285" s="219" t="str">
        <f t="array" aca="1" ref="H285" ca="1">IF($Q285="","",INDEX('Nhập liệu'!$I$10:$I$10000,'Chi tiết'!$Q285))</f>
        <v/>
      </c>
      <c r="I285" s="219" t="str">
        <f t="array" aca="1" ref="I285" ca="1">IF($Q285="","",INDEX('Nhập liệu'!$J$10:$J$10000,'Chi tiết'!$Q285))</f>
        <v/>
      </c>
      <c r="J285" s="219" t="str">
        <f t="array" aca="1" ref="J285" ca="1">IF($Q285="","",INDEX('Nhập liệu'!$K$10:$K$10000,'Chi tiết'!$Q285))</f>
        <v/>
      </c>
      <c r="K285" s="219" t="str">
        <f t="array" aca="1" ref="K285" ca="1">IF($Q285="","",INDEX('Nhập liệu'!$L$10:$L$10000,'Chi tiết'!$Q285))</f>
        <v/>
      </c>
      <c r="L285" s="219" t="str">
        <f t="array" aca="1" ref="L285" ca="1">IF($Q285="","",INDEX('Nhập liệu'!$M$10:$M$10000,'Chi tiết'!$Q285))</f>
        <v/>
      </c>
      <c r="M285" s="219" t="str">
        <f t="array" aca="1" ref="M285" ca="1">IF($Q285="","",INDEX('Nhập liệu'!$N$10:$N$10000,'Chi tiết'!$Q285))</f>
        <v/>
      </c>
      <c r="N285" s="219" t="str">
        <f t="array" aca="1" ref="N285" ca="1">IF($Q285="","",INDEX('Nhập liệu'!$O$10:$O$10000,'Chi tiết'!$Q285))</f>
        <v/>
      </c>
      <c r="O285" s="219" t="str">
        <f t="array" aca="1" ref="O285" ca="1">IF($Q285="","",INDEX('Nhập liệu'!$P$10:$P$10000,'Chi tiết'!$Q285))</f>
        <v/>
      </c>
      <c r="P285" s="257"/>
      <c r="Q285" s="222" t="str">
        <f ca="1">IF(TYPE(MATCH($D$6,OFFSET('Nhập liệu'!$C$10,Q284,0):'Nhập liệu'!$C$10000,0)+Q284)=16,"",MATCH($D$6,OFFSET('Nhập liệu'!$C$10,Q284,0):'Nhập liệu'!$C$10000,0)+Q284)</f>
        <v/>
      </c>
    </row>
    <row r="286" spans="2:17" ht="15.75" customHeight="1">
      <c r="B286" s="217" t="str">
        <f t="array" aca="1" ref="B286" ca="1">IF($Q286="","",INDEX('Nhập liệu'!$B$10:$B$10000,'Chi tiết'!$Q286))</f>
        <v/>
      </c>
      <c r="C286" s="262"/>
      <c r="D286" s="218" t="str">
        <f t="array" aca="1" ref="D286" ca="1">IF($Q286="","",INDEX('Nhập liệu'!$E$10:$E$10000,'Chi tiết'!$Q286))</f>
        <v/>
      </c>
      <c r="E286" s="219" t="str">
        <f t="array" aca="1" ref="E286" ca="1">IF($Q286="","",INDEX('Nhập liệu'!$F$10:$F$10000,'Chi tiết'!$Q286))</f>
        <v/>
      </c>
      <c r="F286" s="220" t="str">
        <f t="array" aca="1" ref="F286" ca="1">IF($Q286="","",INDEX('Nhập liệu'!$G$10:$G$10000,'Chi tiết'!$Q286))</f>
        <v/>
      </c>
      <c r="G286" s="219" t="str">
        <f t="array" aca="1" ref="G286" ca="1">IF($Q286="","",INDEX('Nhập liệu'!$H$10:$H$10000,'Chi tiết'!$Q286))</f>
        <v/>
      </c>
      <c r="H286" s="219" t="str">
        <f t="array" aca="1" ref="H286" ca="1">IF($Q286="","",INDEX('Nhập liệu'!$I$10:$I$10000,'Chi tiết'!$Q286))</f>
        <v/>
      </c>
      <c r="I286" s="219" t="str">
        <f t="array" aca="1" ref="I286" ca="1">IF($Q286="","",INDEX('Nhập liệu'!$J$10:$J$10000,'Chi tiết'!$Q286))</f>
        <v/>
      </c>
      <c r="J286" s="219" t="str">
        <f t="array" aca="1" ref="J286" ca="1">IF($Q286="","",INDEX('Nhập liệu'!$K$10:$K$10000,'Chi tiết'!$Q286))</f>
        <v/>
      </c>
      <c r="K286" s="219" t="str">
        <f t="array" aca="1" ref="K286" ca="1">IF($Q286="","",INDEX('Nhập liệu'!$L$10:$L$10000,'Chi tiết'!$Q286))</f>
        <v/>
      </c>
      <c r="L286" s="219" t="str">
        <f t="array" aca="1" ref="L286" ca="1">IF($Q286="","",INDEX('Nhập liệu'!$M$10:$M$10000,'Chi tiết'!$Q286))</f>
        <v/>
      </c>
      <c r="M286" s="219" t="str">
        <f t="array" aca="1" ref="M286" ca="1">IF($Q286="","",INDEX('Nhập liệu'!$N$10:$N$10000,'Chi tiết'!$Q286))</f>
        <v/>
      </c>
      <c r="N286" s="219" t="str">
        <f t="array" aca="1" ref="N286" ca="1">IF($Q286="","",INDEX('Nhập liệu'!$O$10:$O$10000,'Chi tiết'!$Q286))</f>
        <v/>
      </c>
      <c r="O286" s="219" t="str">
        <f t="array" aca="1" ref="O286" ca="1">IF($Q286="","",INDEX('Nhập liệu'!$P$10:$P$10000,'Chi tiết'!$Q286))</f>
        <v/>
      </c>
      <c r="P286" s="257"/>
      <c r="Q286" s="222" t="str">
        <f ca="1">IF(TYPE(MATCH($D$6,OFFSET('Nhập liệu'!$C$10,Q285,0):'Nhập liệu'!$C$10000,0)+Q285)=16,"",MATCH($D$6,OFFSET('Nhập liệu'!$C$10,Q285,0):'Nhập liệu'!$C$10000,0)+Q285)</f>
        <v/>
      </c>
    </row>
    <row r="287" spans="2:17" ht="15.75" customHeight="1">
      <c r="B287" s="217" t="str">
        <f t="array" aca="1" ref="B287" ca="1">IF($Q287="","",INDEX('Nhập liệu'!$B$10:$B$10000,'Chi tiết'!$Q287))</f>
        <v/>
      </c>
      <c r="C287" s="262"/>
      <c r="D287" s="218" t="str">
        <f t="array" aca="1" ref="D287" ca="1">IF($Q287="","",INDEX('Nhập liệu'!$E$10:$E$10000,'Chi tiết'!$Q287))</f>
        <v/>
      </c>
      <c r="E287" s="219" t="str">
        <f t="array" aca="1" ref="E287" ca="1">IF($Q287="","",INDEX('Nhập liệu'!$F$10:$F$10000,'Chi tiết'!$Q287))</f>
        <v/>
      </c>
      <c r="F287" s="220" t="str">
        <f t="array" aca="1" ref="F287" ca="1">IF($Q287="","",INDEX('Nhập liệu'!$G$10:$G$10000,'Chi tiết'!$Q287))</f>
        <v/>
      </c>
      <c r="G287" s="219" t="str">
        <f t="array" aca="1" ref="G287" ca="1">IF($Q287="","",INDEX('Nhập liệu'!$H$10:$H$10000,'Chi tiết'!$Q287))</f>
        <v/>
      </c>
      <c r="H287" s="219" t="str">
        <f t="array" aca="1" ref="H287" ca="1">IF($Q287="","",INDEX('Nhập liệu'!$I$10:$I$10000,'Chi tiết'!$Q287))</f>
        <v/>
      </c>
      <c r="I287" s="219" t="str">
        <f t="array" aca="1" ref="I287" ca="1">IF($Q287="","",INDEX('Nhập liệu'!$J$10:$J$10000,'Chi tiết'!$Q287))</f>
        <v/>
      </c>
      <c r="J287" s="219" t="str">
        <f t="array" aca="1" ref="J287" ca="1">IF($Q287="","",INDEX('Nhập liệu'!$K$10:$K$10000,'Chi tiết'!$Q287))</f>
        <v/>
      </c>
      <c r="K287" s="219" t="str">
        <f t="array" aca="1" ref="K287" ca="1">IF($Q287="","",INDEX('Nhập liệu'!$L$10:$L$10000,'Chi tiết'!$Q287))</f>
        <v/>
      </c>
      <c r="L287" s="219" t="str">
        <f t="array" aca="1" ref="L287" ca="1">IF($Q287="","",INDEX('Nhập liệu'!$M$10:$M$10000,'Chi tiết'!$Q287))</f>
        <v/>
      </c>
      <c r="M287" s="219" t="str">
        <f t="array" aca="1" ref="M287" ca="1">IF($Q287="","",INDEX('Nhập liệu'!$N$10:$N$10000,'Chi tiết'!$Q287))</f>
        <v/>
      </c>
      <c r="N287" s="219" t="str">
        <f t="array" aca="1" ref="N287" ca="1">IF($Q287="","",INDEX('Nhập liệu'!$O$10:$O$10000,'Chi tiết'!$Q287))</f>
        <v/>
      </c>
      <c r="O287" s="219" t="str">
        <f t="array" aca="1" ref="O287" ca="1">IF($Q287="","",INDEX('Nhập liệu'!$P$10:$P$10000,'Chi tiết'!$Q287))</f>
        <v/>
      </c>
      <c r="P287" s="257"/>
      <c r="Q287" s="222" t="str">
        <f ca="1">IF(TYPE(MATCH($D$6,OFFSET('Nhập liệu'!$C$10,Q286,0):'Nhập liệu'!$C$10000,0)+Q286)=16,"",MATCH($D$6,OFFSET('Nhập liệu'!$C$10,Q286,0):'Nhập liệu'!$C$10000,0)+Q286)</f>
        <v/>
      </c>
    </row>
    <row r="288" spans="2:17" ht="15.75" customHeight="1">
      <c r="B288" s="217" t="str">
        <f t="array" aca="1" ref="B288" ca="1">IF($Q288="","",INDEX('Nhập liệu'!$B$10:$B$10000,'Chi tiết'!$Q288))</f>
        <v/>
      </c>
      <c r="C288" s="262"/>
      <c r="D288" s="218" t="str">
        <f t="array" aca="1" ref="D288" ca="1">IF($Q288="","",INDEX('Nhập liệu'!$E$10:$E$10000,'Chi tiết'!$Q288))</f>
        <v/>
      </c>
      <c r="E288" s="219" t="str">
        <f t="array" aca="1" ref="E288" ca="1">IF($Q288="","",INDEX('Nhập liệu'!$F$10:$F$10000,'Chi tiết'!$Q288))</f>
        <v/>
      </c>
      <c r="F288" s="220" t="str">
        <f t="array" aca="1" ref="F288" ca="1">IF($Q288="","",INDEX('Nhập liệu'!$G$10:$G$10000,'Chi tiết'!$Q288))</f>
        <v/>
      </c>
      <c r="G288" s="219" t="str">
        <f t="array" aca="1" ref="G288" ca="1">IF($Q288="","",INDEX('Nhập liệu'!$H$10:$H$10000,'Chi tiết'!$Q288))</f>
        <v/>
      </c>
      <c r="H288" s="219" t="str">
        <f t="array" aca="1" ref="H288" ca="1">IF($Q288="","",INDEX('Nhập liệu'!$I$10:$I$10000,'Chi tiết'!$Q288))</f>
        <v/>
      </c>
      <c r="I288" s="219" t="str">
        <f t="array" aca="1" ref="I288" ca="1">IF($Q288="","",INDEX('Nhập liệu'!$J$10:$J$10000,'Chi tiết'!$Q288))</f>
        <v/>
      </c>
      <c r="J288" s="219" t="str">
        <f t="array" aca="1" ref="J288" ca="1">IF($Q288="","",INDEX('Nhập liệu'!$K$10:$K$10000,'Chi tiết'!$Q288))</f>
        <v/>
      </c>
      <c r="K288" s="219" t="str">
        <f t="array" aca="1" ref="K288" ca="1">IF($Q288="","",INDEX('Nhập liệu'!$L$10:$L$10000,'Chi tiết'!$Q288))</f>
        <v/>
      </c>
      <c r="L288" s="219" t="str">
        <f t="array" aca="1" ref="L288" ca="1">IF($Q288="","",INDEX('Nhập liệu'!$M$10:$M$10000,'Chi tiết'!$Q288))</f>
        <v/>
      </c>
      <c r="M288" s="219" t="str">
        <f t="array" aca="1" ref="M288" ca="1">IF($Q288="","",INDEX('Nhập liệu'!$N$10:$N$10000,'Chi tiết'!$Q288))</f>
        <v/>
      </c>
      <c r="N288" s="219" t="str">
        <f t="array" aca="1" ref="N288" ca="1">IF($Q288="","",INDEX('Nhập liệu'!$O$10:$O$10000,'Chi tiết'!$Q288))</f>
        <v/>
      </c>
      <c r="O288" s="219" t="str">
        <f t="array" aca="1" ref="O288" ca="1">IF($Q288="","",INDEX('Nhập liệu'!$P$10:$P$10000,'Chi tiết'!$Q288))</f>
        <v/>
      </c>
      <c r="P288" s="257"/>
      <c r="Q288" s="222" t="str">
        <f ca="1">IF(TYPE(MATCH($D$6,OFFSET('Nhập liệu'!$C$10,Q287,0):'Nhập liệu'!$C$10000,0)+Q287)=16,"",MATCH($D$6,OFFSET('Nhập liệu'!$C$10,Q287,0):'Nhập liệu'!$C$10000,0)+Q287)</f>
        <v/>
      </c>
    </row>
    <row r="289" spans="2:17" ht="15.75" customHeight="1">
      <c r="B289" s="217" t="str">
        <f t="array" aca="1" ref="B289" ca="1">IF($Q289="","",INDEX('Nhập liệu'!$B$10:$B$10000,'Chi tiết'!$Q289))</f>
        <v/>
      </c>
      <c r="C289" s="262"/>
      <c r="D289" s="218" t="str">
        <f t="array" aca="1" ref="D289" ca="1">IF($Q289="","",INDEX('Nhập liệu'!$E$10:$E$10000,'Chi tiết'!$Q289))</f>
        <v/>
      </c>
      <c r="E289" s="219" t="str">
        <f t="array" aca="1" ref="E289" ca="1">IF($Q289="","",INDEX('Nhập liệu'!$F$10:$F$10000,'Chi tiết'!$Q289))</f>
        <v/>
      </c>
      <c r="F289" s="220" t="str">
        <f t="array" aca="1" ref="F289" ca="1">IF($Q289="","",INDEX('Nhập liệu'!$G$10:$G$10000,'Chi tiết'!$Q289))</f>
        <v/>
      </c>
      <c r="G289" s="219" t="str">
        <f t="array" aca="1" ref="G289" ca="1">IF($Q289="","",INDEX('Nhập liệu'!$H$10:$H$10000,'Chi tiết'!$Q289))</f>
        <v/>
      </c>
      <c r="H289" s="219" t="str">
        <f t="array" aca="1" ref="H289" ca="1">IF($Q289="","",INDEX('Nhập liệu'!$I$10:$I$10000,'Chi tiết'!$Q289))</f>
        <v/>
      </c>
      <c r="I289" s="219" t="str">
        <f t="array" aca="1" ref="I289" ca="1">IF($Q289="","",INDEX('Nhập liệu'!$J$10:$J$10000,'Chi tiết'!$Q289))</f>
        <v/>
      </c>
      <c r="J289" s="219" t="str">
        <f t="array" aca="1" ref="J289" ca="1">IF($Q289="","",INDEX('Nhập liệu'!$K$10:$K$10000,'Chi tiết'!$Q289))</f>
        <v/>
      </c>
      <c r="K289" s="219" t="str">
        <f t="array" aca="1" ref="K289" ca="1">IF($Q289="","",INDEX('Nhập liệu'!$L$10:$L$10000,'Chi tiết'!$Q289))</f>
        <v/>
      </c>
      <c r="L289" s="219" t="str">
        <f t="array" aca="1" ref="L289" ca="1">IF($Q289="","",INDEX('Nhập liệu'!$M$10:$M$10000,'Chi tiết'!$Q289))</f>
        <v/>
      </c>
      <c r="M289" s="219" t="str">
        <f t="array" aca="1" ref="M289" ca="1">IF($Q289="","",INDEX('Nhập liệu'!$N$10:$N$10000,'Chi tiết'!$Q289))</f>
        <v/>
      </c>
      <c r="N289" s="219" t="str">
        <f t="array" aca="1" ref="N289" ca="1">IF($Q289="","",INDEX('Nhập liệu'!$O$10:$O$10000,'Chi tiết'!$Q289))</f>
        <v/>
      </c>
      <c r="O289" s="219" t="str">
        <f t="array" aca="1" ref="O289" ca="1">IF($Q289="","",INDEX('Nhập liệu'!$P$10:$P$10000,'Chi tiết'!$Q289))</f>
        <v/>
      </c>
      <c r="P289" s="257"/>
      <c r="Q289" s="222" t="str">
        <f ca="1">IF(TYPE(MATCH($D$6,OFFSET('Nhập liệu'!$C$10,Q288,0):'Nhập liệu'!$C$10000,0)+Q288)=16,"",MATCH($D$6,OFFSET('Nhập liệu'!$C$10,Q288,0):'Nhập liệu'!$C$10000,0)+Q288)</f>
        <v/>
      </c>
    </row>
    <row r="290" spans="2:17" ht="15.75" customHeight="1">
      <c r="B290" s="217" t="str">
        <f t="array" aca="1" ref="B290" ca="1">IF($Q290="","",INDEX('Nhập liệu'!$B$10:$B$10000,'Chi tiết'!$Q290))</f>
        <v/>
      </c>
      <c r="C290" s="262"/>
      <c r="D290" s="218" t="str">
        <f t="array" aca="1" ref="D290" ca="1">IF($Q290="","",INDEX('Nhập liệu'!$E$10:$E$10000,'Chi tiết'!$Q290))</f>
        <v/>
      </c>
      <c r="E290" s="219" t="str">
        <f t="array" aca="1" ref="E290" ca="1">IF($Q290="","",INDEX('Nhập liệu'!$F$10:$F$10000,'Chi tiết'!$Q290))</f>
        <v/>
      </c>
      <c r="F290" s="220" t="str">
        <f t="array" aca="1" ref="F290" ca="1">IF($Q290="","",INDEX('Nhập liệu'!$G$10:$G$10000,'Chi tiết'!$Q290))</f>
        <v/>
      </c>
      <c r="G290" s="219" t="str">
        <f t="array" aca="1" ref="G290" ca="1">IF($Q290="","",INDEX('Nhập liệu'!$H$10:$H$10000,'Chi tiết'!$Q290))</f>
        <v/>
      </c>
      <c r="H290" s="219" t="str">
        <f t="array" aca="1" ref="H290" ca="1">IF($Q290="","",INDEX('Nhập liệu'!$I$10:$I$10000,'Chi tiết'!$Q290))</f>
        <v/>
      </c>
      <c r="I290" s="219" t="str">
        <f t="array" aca="1" ref="I290" ca="1">IF($Q290="","",INDEX('Nhập liệu'!$J$10:$J$10000,'Chi tiết'!$Q290))</f>
        <v/>
      </c>
      <c r="J290" s="219" t="str">
        <f t="array" aca="1" ref="J290" ca="1">IF($Q290="","",INDEX('Nhập liệu'!$K$10:$K$10000,'Chi tiết'!$Q290))</f>
        <v/>
      </c>
      <c r="K290" s="219" t="str">
        <f t="array" aca="1" ref="K290" ca="1">IF($Q290="","",INDEX('Nhập liệu'!$L$10:$L$10000,'Chi tiết'!$Q290))</f>
        <v/>
      </c>
      <c r="L290" s="219" t="str">
        <f t="array" aca="1" ref="L290" ca="1">IF($Q290="","",INDEX('Nhập liệu'!$M$10:$M$10000,'Chi tiết'!$Q290))</f>
        <v/>
      </c>
      <c r="M290" s="219" t="str">
        <f t="array" aca="1" ref="M290" ca="1">IF($Q290="","",INDEX('Nhập liệu'!$N$10:$N$10000,'Chi tiết'!$Q290))</f>
        <v/>
      </c>
      <c r="N290" s="219" t="str">
        <f t="array" aca="1" ref="N290" ca="1">IF($Q290="","",INDEX('Nhập liệu'!$O$10:$O$10000,'Chi tiết'!$Q290))</f>
        <v/>
      </c>
      <c r="O290" s="219" t="str">
        <f t="array" aca="1" ref="O290" ca="1">IF($Q290="","",INDEX('Nhập liệu'!$P$10:$P$10000,'Chi tiết'!$Q290))</f>
        <v/>
      </c>
      <c r="P290" s="257"/>
      <c r="Q290" s="222" t="str">
        <f ca="1">IF(TYPE(MATCH($D$6,OFFSET('Nhập liệu'!$C$10,Q289,0):'Nhập liệu'!$C$10000,0)+Q289)=16,"",MATCH($D$6,OFFSET('Nhập liệu'!$C$10,Q289,0):'Nhập liệu'!$C$10000,0)+Q289)</f>
        <v/>
      </c>
    </row>
    <row r="291" spans="2:17" ht="15.75" customHeight="1">
      <c r="B291" s="217" t="str">
        <f t="array" aca="1" ref="B291" ca="1">IF($Q291="","",INDEX('Nhập liệu'!$B$10:$B$10000,'Chi tiết'!$Q291))</f>
        <v/>
      </c>
      <c r="C291" s="262"/>
      <c r="D291" s="218" t="str">
        <f t="array" aca="1" ref="D291" ca="1">IF($Q291="","",INDEX('Nhập liệu'!$E$10:$E$10000,'Chi tiết'!$Q291))</f>
        <v/>
      </c>
      <c r="E291" s="219" t="str">
        <f t="array" aca="1" ref="E291" ca="1">IF($Q291="","",INDEX('Nhập liệu'!$F$10:$F$10000,'Chi tiết'!$Q291))</f>
        <v/>
      </c>
      <c r="F291" s="220" t="str">
        <f t="array" aca="1" ref="F291" ca="1">IF($Q291="","",INDEX('Nhập liệu'!$G$10:$G$10000,'Chi tiết'!$Q291))</f>
        <v/>
      </c>
      <c r="G291" s="219" t="str">
        <f t="array" aca="1" ref="G291" ca="1">IF($Q291="","",INDEX('Nhập liệu'!$H$10:$H$10000,'Chi tiết'!$Q291))</f>
        <v/>
      </c>
      <c r="H291" s="219" t="str">
        <f t="array" aca="1" ref="H291" ca="1">IF($Q291="","",INDEX('Nhập liệu'!$I$10:$I$10000,'Chi tiết'!$Q291))</f>
        <v/>
      </c>
      <c r="I291" s="219" t="str">
        <f t="array" aca="1" ref="I291" ca="1">IF($Q291="","",INDEX('Nhập liệu'!$J$10:$J$10000,'Chi tiết'!$Q291))</f>
        <v/>
      </c>
      <c r="J291" s="219" t="str">
        <f t="array" aca="1" ref="J291" ca="1">IF($Q291="","",INDEX('Nhập liệu'!$K$10:$K$10000,'Chi tiết'!$Q291))</f>
        <v/>
      </c>
      <c r="K291" s="219" t="str">
        <f t="array" aca="1" ref="K291" ca="1">IF($Q291="","",INDEX('Nhập liệu'!$L$10:$L$10000,'Chi tiết'!$Q291))</f>
        <v/>
      </c>
      <c r="L291" s="219" t="str">
        <f t="array" aca="1" ref="L291" ca="1">IF($Q291="","",INDEX('Nhập liệu'!$M$10:$M$10000,'Chi tiết'!$Q291))</f>
        <v/>
      </c>
      <c r="M291" s="219" t="str">
        <f t="array" aca="1" ref="M291" ca="1">IF($Q291="","",INDEX('Nhập liệu'!$N$10:$N$10000,'Chi tiết'!$Q291))</f>
        <v/>
      </c>
      <c r="N291" s="219" t="str">
        <f t="array" aca="1" ref="N291" ca="1">IF($Q291="","",INDEX('Nhập liệu'!$O$10:$O$10000,'Chi tiết'!$Q291))</f>
        <v/>
      </c>
      <c r="O291" s="219" t="str">
        <f t="array" aca="1" ref="O291" ca="1">IF($Q291="","",INDEX('Nhập liệu'!$P$10:$P$10000,'Chi tiết'!$Q291))</f>
        <v/>
      </c>
      <c r="P291" s="257"/>
      <c r="Q291" s="222" t="str">
        <f ca="1">IF(TYPE(MATCH($D$6,OFFSET('Nhập liệu'!$C$10,Q290,0):'Nhập liệu'!$C$10000,0)+Q290)=16,"",MATCH($D$6,OFFSET('Nhập liệu'!$C$10,Q290,0):'Nhập liệu'!$C$10000,0)+Q290)</f>
        <v/>
      </c>
    </row>
    <row r="292" spans="2:17" ht="15.75" customHeight="1">
      <c r="B292" s="217" t="str">
        <f t="array" aca="1" ref="B292" ca="1">IF($Q292="","",INDEX('Nhập liệu'!$B$10:$B$10000,'Chi tiết'!$Q292))</f>
        <v/>
      </c>
      <c r="C292" s="262"/>
      <c r="D292" s="218" t="str">
        <f t="array" aca="1" ref="D292" ca="1">IF($Q292="","",INDEX('Nhập liệu'!$E$10:$E$10000,'Chi tiết'!$Q292))</f>
        <v/>
      </c>
      <c r="E292" s="219" t="str">
        <f t="array" aca="1" ref="E292" ca="1">IF($Q292="","",INDEX('Nhập liệu'!$F$10:$F$10000,'Chi tiết'!$Q292))</f>
        <v/>
      </c>
      <c r="F292" s="220" t="str">
        <f t="array" aca="1" ref="F292" ca="1">IF($Q292="","",INDEX('Nhập liệu'!$G$10:$G$10000,'Chi tiết'!$Q292))</f>
        <v/>
      </c>
      <c r="G292" s="219" t="str">
        <f t="array" aca="1" ref="G292" ca="1">IF($Q292="","",INDEX('Nhập liệu'!$H$10:$H$10000,'Chi tiết'!$Q292))</f>
        <v/>
      </c>
      <c r="H292" s="219" t="str">
        <f t="array" aca="1" ref="H292" ca="1">IF($Q292="","",INDEX('Nhập liệu'!$I$10:$I$10000,'Chi tiết'!$Q292))</f>
        <v/>
      </c>
      <c r="I292" s="219" t="str">
        <f t="array" aca="1" ref="I292" ca="1">IF($Q292="","",INDEX('Nhập liệu'!$J$10:$J$10000,'Chi tiết'!$Q292))</f>
        <v/>
      </c>
      <c r="J292" s="219" t="str">
        <f t="array" aca="1" ref="J292" ca="1">IF($Q292="","",INDEX('Nhập liệu'!$K$10:$K$10000,'Chi tiết'!$Q292))</f>
        <v/>
      </c>
      <c r="K292" s="219" t="str">
        <f t="array" aca="1" ref="K292" ca="1">IF($Q292="","",INDEX('Nhập liệu'!$L$10:$L$10000,'Chi tiết'!$Q292))</f>
        <v/>
      </c>
      <c r="L292" s="219" t="str">
        <f t="array" aca="1" ref="L292" ca="1">IF($Q292="","",INDEX('Nhập liệu'!$M$10:$M$10000,'Chi tiết'!$Q292))</f>
        <v/>
      </c>
      <c r="M292" s="219" t="str">
        <f t="array" aca="1" ref="M292" ca="1">IF($Q292="","",INDEX('Nhập liệu'!$N$10:$N$10000,'Chi tiết'!$Q292))</f>
        <v/>
      </c>
      <c r="N292" s="219" t="str">
        <f t="array" aca="1" ref="N292" ca="1">IF($Q292="","",INDEX('Nhập liệu'!$O$10:$O$10000,'Chi tiết'!$Q292))</f>
        <v/>
      </c>
      <c r="O292" s="219" t="str">
        <f t="array" aca="1" ref="O292" ca="1">IF($Q292="","",INDEX('Nhập liệu'!$P$10:$P$10000,'Chi tiết'!$Q292))</f>
        <v/>
      </c>
      <c r="P292" s="257"/>
      <c r="Q292" s="222" t="str">
        <f ca="1">IF(TYPE(MATCH($D$6,OFFSET('Nhập liệu'!$C$10,Q291,0):'Nhập liệu'!$C$10000,0)+Q291)=16,"",MATCH($D$6,OFFSET('Nhập liệu'!$C$10,Q291,0):'Nhập liệu'!$C$10000,0)+Q291)</f>
        <v/>
      </c>
    </row>
    <row r="293" spans="2:17" ht="15.75" customHeight="1">
      <c r="B293" s="217" t="str">
        <f t="array" aca="1" ref="B293" ca="1">IF($Q293="","",INDEX('Nhập liệu'!$B$10:$B$10000,'Chi tiết'!$Q293))</f>
        <v/>
      </c>
      <c r="C293" s="262"/>
      <c r="D293" s="218" t="str">
        <f t="array" aca="1" ref="D293" ca="1">IF($Q293="","",INDEX('Nhập liệu'!$E$10:$E$10000,'Chi tiết'!$Q293))</f>
        <v/>
      </c>
      <c r="E293" s="219" t="str">
        <f t="array" aca="1" ref="E293" ca="1">IF($Q293="","",INDEX('Nhập liệu'!$F$10:$F$10000,'Chi tiết'!$Q293))</f>
        <v/>
      </c>
      <c r="F293" s="220" t="str">
        <f t="array" aca="1" ref="F293" ca="1">IF($Q293="","",INDEX('Nhập liệu'!$G$10:$G$10000,'Chi tiết'!$Q293))</f>
        <v/>
      </c>
      <c r="G293" s="219" t="str">
        <f t="array" aca="1" ref="G293" ca="1">IF($Q293="","",INDEX('Nhập liệu'!$H$10:$H$10000,'Chi tiết'!$Q293))</f>
        <v/>
      </c>
      <c r="H293" s="219" t="str">
        <f t="array" aca="1" ref="H293" ca="1">IF($Q293="","",INDEX('Nhập liệu'!$I$10:$I$10000,'Chi tiết'!$Q293))</f>
        <v/>
      </c>
      <c r="I293" s="219" t="str">
        <f t="array" aca="1" ref="I293" ca="1">IF($Q293="","",INDEX('Nhập liệu'!$J$10:$J$10000,'Chi tiết'!$Q293))</f>
        <v/>
      </c>
      <c r="J293" s="219" t="str">
        <f t="array" aca="1" ref="J293" ca="1">IF($Q293="","",INDEX('Nhập liệu'!$K$10:$K$10000,'Chi tiết'!$Q293))</f>
        <v/>
      </c>
      <c r="K293" s="219" t="str">
        <f t="array" aca="1" ref="K293" ca="1">IF($Q293="","",INDEX('Nhập liệu'!$L$10:$L$10000,'Chi tiết'!$Q293))</f>
        <v/>
      </c>
      <c r="L293" s="219" t="str">
        <f t="array" aca="1" ref="L293" ca="1">IF($Q293="","",INDEX('Nhập liệu'!$M$10:$M$10000,'Chi tiết'!$Q293))</f>
        <v/>
      </c>
      <c r="M293" s="219" t="str">
        <f t="array" aca="1" ref="M293" ca="1">IF($Q293="","",INDEX('Nhập liệu'!$N$10:$N$10000,'Chi tiết'!$Q293))</f>
        <v/>
      </c>
      <c r="N293" s="219" t="str">
        <f t="array" aca="1" ref="N293" ca="1">IF($Q293="","",INDEX('Nhập liệu'!$O$10:$O$10000,'Chi tiết'!$Q293))</f>
        <v/>
      </c>
      <c r="O293" s="219" t="str">
        <f t="array" aca="1" ref="O293" ca="1">IF($Q293="","",INDEX('Nhập liệu'!$P$10:$P$10000,'Chi tiết'!$Q293))</f>
        <v/>
      </c>
      <c r="P293" s="257"/>
      <c r="Q293" s="222" t="str">
        <f ca="1">IF(TYPE(MATCH($D$6,OFFSET('Nhập liệu'!$C$10,Q292,0):'Nhập liệu'!$C$10000,0)+Q292)=16,"",MATCH($D$6,OFFSET('Nhập liệu'!$C$10,Q292,0):'Nhập liệu'!$C$10000,0)+Q292)</f>
        <v/>
      </c>
    </row>
    <row r="294" spans="2:17" ht="15.75" customHeight="1">
      <c r="B294" s="217" t="str">
        <f t="array" aca="1" ref="B294" ca="1">IF($Q294="","",INDEX('Nhập liệu'!$B$10:$B$10000,'Chi tiết'!$Q294))</f>
        <v/>
      </c>
      <c r="C294" s="262"/>
      <c r="D294" s="218" t="str">
        <f t="array" aca="1" ref="D294" ca="1">IF($Q294="","",INDEX('Nhập liệu'!$E$10:$E$10000,'Chi tiết'!$Q294))</f>
        <v/>
      </c>
      <c r="E294" s="219" t="str">
        <f t="array" aca="1" ref="E294" ca="1">IF($Q294="","",INDEX('Nhập liệu'!$F$10:$F$10000,'Chi tiết'!$Q294))</f>
        <v/>
      </c>
      <c r="F294" s="220" t="str">
        <f t="array" aca="1" ref="F294" ca="1">IF($Q294="","",INDEX('Nhập liệu'!$G$10:$G$10000,'Chi tiết'!$Q294))</f>
        <v/>
      </c>
      <c r="G294" s="219" t="str">
        <f t="array" aca="1" ref="G294" ca="1">IF($Q294="","",INDEX('Nhập liệu'!$H$10:$H$10000,'Chi tiết'!$Q294))</f>
        <v/>
      </c>
      <c r="H294" s="219" t="str">
        <f t="array" aca="1" ref="H294" ca="1">IF($Q294="","",INDEX('Nhập liệu'!$I$10:$I$10000,'Chi tiết'!$Q294))</f>
        <v/>
      </c>
      <c r="I294" s="219" t="str">
        <f t="array" aca="1" ref="I294" ca="1">IF($Q294="","",INDEX('Nhập liệu'!$J$10:$J$10000,'Chi tiết'!$Q294))</f>
        <v/>
      </c>
      <c r="J294" s="219" t="str">
        <f t="array" aca="1" ref="J294" ca="1">IF($Q294="","",INDEX('Nhập liệu'!$K$10:$K$10000,'Chi tiết'!$Q294))</f>
        <v/>
      </c>
      <c r="K294" s="219" t="str">
        <f t="array" aca="1" ref="K294" ca="1">IF($Q294="","",INDEX('Nhập liệu'!$L$10:$L$10000,'Chi tiết'!$Q294))</f>
        <v/>
      </c>
      <c r="L294" s="219" t="str">
        <f t="array" aca="1" ref="L294" ca="1">IF($Q294="","",INDEX('Nhập liệu'!$M$10:$M$10000,'Chi tiết'!$Q294))</f>
        <v/>
      </c>
      <c r="M294" s="219" t="str">
        <f t="array" aca="1" ref="M294" ca="1">IF($Q294="","",INDEX('Nhập liệu'!$N$10:$N$10000,'Chi tiết'!$Q294))</f>
        <v/>
      </c>
      <c r="N294" s="219" t="str">
        <f t="array" aca="1" ref="N294" ca="1">IF($Q294="","",INDEX('Nhập liệu'!$O$10:$O$10000,'Chi tiết'!$Q294))</f>
        <v/>
      </c>
      <c r="O294" s="219" t="str">
        <f t="array" aca="1" ref="O294" ca="1">IF($Q294="","",INDEX('Nhập liệu'!$P$10:$P$10000,'Chi tiết'!$Q294))</f>
        <v/>
      </c>
      <c r="P294" s="257"/>
      <c r="Q294" s="222" t="str">
        <f ca="1">IF(TYPE(MATCH($D$6,OFFSET('Nhập liệu'!$C$10,Q293,0):'Nhập liệu'!$C$10000,0)+Q293)=16,"",MATCH($D$6,OFFSET('Nhập liệu'!$C$10,Q293,0):'Nhập liệu'!$C$10000,0)+Q293)</f>
        <v/>
      </c>
    </row>
    <row r="295" spans="2:17" ht="15.75" customHeight="1">
      <c r="B295" s="217" t="str">
        <f t="array" aca="1" ref="B295" ca="1">IF($Q295="","",INDEX('Nhập liệu'!$B$10:$B$10000,'Chi tiết'!$Q295))</f>
        <v/>
      </c>
      <c r="C295" s="262"/>
      <c r="D295" s="218" t="str">
        <f t="array" aca="1" ref="D295" ca="1">IF($Q295="","",INDEX('Nhập liệu'!$E$10:$E$10000,'Chi tiết'!$Q295))</f>
        <v/>
      </c>
      <c r="E295" s="219" t="str">
        <f t="array" aca="1" ref="E295" ca="1">IF($Q295="","",INDEX('Nhập liệu'!$F$10:$F$10000,'Chi tiết'!$Q295))</f>
        <v/>
      </c>
      <c r="F295" s="220" t="str">
        <f t="array" aca="1" ref="F295" ca="1">IF($Q295="","",INDEX('Nhập liệu'!$G$10:$G$10000,'Chi tiết'!$Q295))</f>
        <v/>
      </c>
      <c r="G295" s="219" t="str">
        <f t="array" aca="1" ref="G295" ca="1">IF($Q295="","",INDEX('Nhập liệu'!$H$10:$H$10000,'Chi tiết'!$Q295))</f>
        <v/>
      </c>
      <c r="H295" s="219" t="str">
        <f t="array" aca="1" ref="H295" ca="1">IF($Q295="","",INDEX('Nhập liệu'!$I$10:$I$10000,'Chi tiết'!$Q295))</f>
        <v/>
      </c>
      <c r="I295" s="219" t="str">
        <f t="array" aca="1" ref="I295" ca="1">IF($Q295="","",INDEX('Nhập liệu'!$J$10:$J$10000,'Chi tiết'!$Q295))</f>
        <v/>
      </c>
      <c r="J295" s="219" t="str">
        <f t="array" aca="1" ref="J295" ca="1">IF($Q295="","",INDEX('Nhập liệu'!$K$10:$K$10000,'Chi tiết'!$Q295))</f>
        <v/>
      </c>
      <c r="K295" s="219" t="str">
        <f t="array" aca="1" ref="K295" ca="1">IF($Q295="","",INDEX('Nhập liệu'!$L$10:$L$10000,'Chi tiết'!$Q295))</f>
        <v/>
      </c>
      <c r="L295" s="219" t="str">
        <f t="array" aca="1" ref="L295" ca="1">IF($Q295="","",INDEX('Nhập liệu'!$M$10:$M$10000,'Chi tiết'!$Q295))</f>
        <v/>
      </c>
      <c r="M295" s="219" t="str">
        <f t="array" aca="1" ref="M295" ca="1">IF($Q295="","",INDEX('Nhập liệu'!$N$10:$N$10000,'Chi tiết'!$Q295))</f>
        <v/>
      </c>
      <c r="N295" s="219" t="str">
        <f t="array" aca="1" ref="N295" ca="1">IF($Q295="","",INDEX('Nhập liệu'!$O$10:$O$10000,'Chi tiết'!$Q295))</f>
        <v/>
      </c>
      <c r="O295" s="219" t="str">
        <f t="array" aca="1" ref="O295" ca="1">IF($Q295="","",INDEX('Nhập liệu'!$P$10:$P$10000,'Chi tiết'!$Q295))</f>
        <v/>
      </c>
      <c r="P295" s="257"/>
      <c r="Q295" s="222" t="str">
        <f ca="1">IF(TYPE(MATCH($D$6,OFFSET('Nhập liệu'!$C$10,Q294,0):'Nhập liệu'!$C$10000,0)+Q294)=16,"",MATCH($D$6,OFFSET('Nhập liệu'!$C$10,Q294,0):'Nhập liệu'!$C$10000,0)+Q294)</f>
        <v/>
      </c>
    </row>
    <row r="296" spans="2:17" ht="15.75" customHeight="1">
      <c r="B296" s="217" t="str">
        <f t="array" aca="1" ref="B296" ca="1">IF($Q296="","",INDEX('Nhập liệu'!$B$10:$B$10000,'Chi tiết'!$Q296))</f>
        <v/>
      </c>
      <c r="C296" s="262"/>
      <c r="D296" s="218" t="str">
        <f t="array" aca="1" ref="D296" ca="1">IF($Q296="","",INDEX('Nhập liệu'!$E$10:$E$10000,'Chi tiết'!$Q296))</f>
        <v/>
      </c>
      <c r="E296" s="219" t="str">
        <f t="array" aca="1" ref="E296" ca="1">IF($Q296="","",INDEX('Nhập liệu'!$F$10:$F$10000,'Chi tiết'!$Q296))</f>
        <v/>
      </c>
      <c r="F296" s="220" t="str">
        <f t="array" aca="1" ref="F296" ca="1">IF($Q296="","",INDEX('Nhập liệu'!$G$10:$G$10000,'Chi tiết'!$Q296))</f>
        <v/>
      </c>
      <c r="G296" s="219" t="str">
        <f t="array" aca="1" ref="G296" ca="1">IF($Q296="","",INDEX('Nhập liệu'!$H$10:$H$10000,'Chi tiết'!$Q296))</f>
        <v/>
      </c>
      <c r="H296" s="219" t="str">
        <f t="array" aca="1" ref="H296" ca="1">IF($Q296="","",INDEX('Nhập liệu'!$I$10:$I$10000,'Chi tiết'!$Q296))</f>
        <v/>
      </c>
      <c r="I296" s="219" t="str">
        <f t="array" aca="1" ref="I296" ca="1">IF($Q296="","",INDEX('Nhập liệu'!$J$10:$J$10000,'Chi tiết'!$Q296))</f>
        <v/>
      </c>
      <c r="J296" s="219" t="str">
        <f t="array" aca="1" ref="J296" ca="1">IF($Q296="","",INDEX('Nhập liệu'!$K$10:$K$10000,'Chi tiết'!$Q296))</f>
        <v/>
      </c>
      <c r="K296" s="219" t="str">
        <f t="array" aca="1" ref="K296" ca="1">IF($Q296="","",INDEX('Nhập liệu'!$L$10:$L$10000,'Chi tiết'!$Q296))</f>
        <v/>
      </c>
      <c r="L296" s="219" t="str">
        <f t="array" aca="1" ref="L296" ca="1">IF($Q296="","",INDEX('Nhập liệu'!$M$10:$M$10000,'Chi tiết'!$Q296))</f>
        <v/>
      </c>
      <c r="M296" s="219" t="str">
        <f t="array" aca="1" ref="M296" ca="1">IF($Q296="","",INDEX('Nhập liệu'!$N$10:$N$10000,'Chi tiết'!$Q296))</f>
        <v/>
      </c>
      <c r="N296" s="219" t="str">
        <f t="array" aca="1" ref="N296" ca="1">IF($Q296="","",INDEX('Nhập liệu'!$O$10:$O$10000,'Chi tiết'!$Q296))</f>
        <v/>
      </c>
      <c r="O296" s="219" t="str">
        <f t="array" aca="1" ref="O296" ca="1">IF($Q296="","",INDEX('Nhập liệu'!$P$10:$P$10000,'Chi tiết'!$Q296))</f>
        <v/>
      </c>
      <c r="P296" s="257"/>
      <c r="Q296" s="222" t="str">
        <f ca="1">IF(TYPE(MATCH($D$6,OFFSET('Nhập liệu'!$C$10,Q295,0):'Nhập liệu'!$C$10000,0)+Q295)=16,"",MATCH($D$6,OFFSET('Nhập liệu'!$C$10,Q295,0):'Nhập liệu'!$C$10000,0)+Q295)</f>
        <v/>
      </c>
    </row>
    <row r="297" spans="2:17" ht="15.75" customHeight="1">
      <c r="B297" s="217" t="str">
        <f t="array" aca="1" ref="B297" ca="1">IF($Q297="","",INDEX('Nhập liệu'!$B$10:$B$10000,'Chi tiết'!$Q297))</f>
        <v/>
      </c>
      <c r="C297" s="262"/>
      <c r="D297" s="218" t="str">
        <f t="array" aca="1" ref="D297" ca="1">IF($Q297="","",INDEX('Nhập liệu'!$E$10:$E$10000,'Chi tiết'!$Q297))</f>
        <v/>
      </c>
      <c r="E297" s="219" t="str">
        <f t="array" aca="1" ref="E297" ca="1">IF($Q297="","",INDEX('Nhập liệu'!$F$10:$F$10000,'Chi tiết'!$Q297))</f>
        <v/>
      </c>
      <c r="F297" s="220" t="str">
        <f t="array" aca="1" ref="F297" ca="1">IF($Q297="","",INDEX('Nhập liệu'!$G$10:$G$10000,'Chi tiết'!$Q297))</f>
        <v/>
      </c>
      <c r="G297" s="219" t="str">
        <f t="array" aca="1" ref="G297" ca="1">IF($Q297="","",INDEX('Nhập liệu'!$H$10:$H$10000,'Chi tiết'!$Q297))</f>
        <v/>
      </c>
      <c r="H297" s="219" t="str">
        <f t="array" aca="1" ref="H297" ca="1">IF($Q297="","",INDEX('Nhập liệu'!$I$10:$I$10000,'Chi tiết'!$Q297))</f>
        <v/>
      </c>
      <c r="I297" s="219" t="str">
        <f t="array" aca="1" ref="I297" ca="1">IF($Q297="","",INDEX('Nhập liệu'!$J$10:$J$10000,'Chi tiết'!$Q297))</f>
        <v/>
      </c>
      <c r="J297" s="219" t="str">
        <f t="array" aca="1" ref="J297" ca="1">IF($Q297="","",INDEX('Nhập liệu'!$K$10:$K$10000,'Chi tiết'!$Q297))</f>
        <v/>
      </c>
      <c r="K297" s="219" t="str">
        <f t="array" aca="1" ref="K297" ca="1">IF($Q297="","",INDEX('Nhập liệu'!$L$10:$L$10000,'Chi tiết'!$Q297))</f>
        <v/>
      </c>
      <c r="L297" s="219" t="str">
        <f t="array" aca="1" ref="L297" ca="1">IF($Q297="","",INDEX('Nhập liệu'!$M$10:$M$10000,'Chi tiết'!$Q297))</f>
        <v/>
      </c>
      <c r="M297" s="219" t="str">
        <f t="array" aca="1" ref="M297" ca="1">IF($Q297="","",INDEX('Nhập liệu'!$N$10:$N$10000,'Chi tiết'!$Q297))</f>
        <v/>
      </c>
      <c r="N297" s="219" t="str">
        <f t="array" aca="1" ref="N297" ca="1">IF($Q297="","",INDEX('Nhập liệu'!$O$10:$O$10000,'Chi tiết'!$Q297))</f>
        <v/>
      </c>
      <c r="O297" s="219" t="str">
        <f t="array" aca="1" ref="O297" ca="1">IF($Q297="","",INDEX('Nhập liệu'!$P$10:$P$10000,'Chi tiết'!$Q297))</f>
        <v/>
      </c>
      <c r="P297" s="257"/>
      <c r="Q297" s="222" t="str">
        <f ca="1">IF(TYPE(MATCH($D$6,OFFSET('Nhập liệu'!$C$10,Q296,0):'Nhập liệu'!$C$10000,0)+Q296)=16,"",MATCH($D$6,OFFSET('Nhập liệu'!$C$10,Q296,0):'Nhập liệu'!$C$10000,0)+Q296)</f>
        <v/>
      </c>
    </row>
    <row r="298" spans="2:17" ht="15.75" customHeight="1">
      <c r="B298" s="217" t="str">
        <f t="array" aca="1" ref="B298" ca="1">IF($Q298="","",INDEX('Nhập liệu'!$B$10:$B$10000,'Chi tiết'!$Q298))</f>
        <v/>
      </c>
      <c r="C298" s="262"/>
      <c r="D298" s="218" t="str">
        <f t="array" aca="1" ref="D298" ca="1">IF($Q298="","",INDEX('Nhập liệu'!$E$10:$E$10000,'Chi tiết'!$Q298))</f>
        <v/>
      </c>
      <c r="E298" s="219" t="str">
        <f t="array" aca="1" ref="E298" ca="1">IF($Q298="","",INDEX('Nhập liệu'!$F$10:$F$10000,'Chi tiết'!$Q298))</f>
        <v/>
      </c>
      <c r="F298" s="220" t="str">
        <f t="array" aca="1" ref="F298" ca="1">IF($Q298="","",INDEX('Nhập liệu'!$G$10:$G$10000,'Chi tiết'!$Q298))</f>
        <v/>
      </c>
      <c r="G298" s="219" t="str">
        <f t="array" aca="1" ref="G298" ca="1">IF($Q298="","",INDEX('Nhập liệu'!$H$10:$H$10000,'Chi tiết'!$Q298))</f>
        <v/>
      </c>
      <c r="H298" s="219" t="str">
        <f t="array" aca="1" ref="H298" ca="1">IF($Q298="","",INDEX('Nhập liệu'!$I$10:$I$10000,'Chi tiết'!$Q298))</f>
        <v/>
      </c>
      <c r="I298" s="219" t="str">
        <f t="array" aca="1" ref="I298" ca="1">IF($Q298="","",INDEX('Nhập liệu'!$J$10:$J$10000,'Chi tiết'!$Q298))</f>
        <v/>
      </c>
      <c r="J298" s="219" t="str">
        <f t="array" aca="1" ref="J298" ca="1">IF($Q298="","",INDEX('Nhập liệu'!$K$10:$K$10000,'Chi tiết'!$Q298))</f>
        <v/>
      </c>
      <c r="K298" s="219" t="str">
        <f t="array" aca="1" ref="K298" ca="1">IF($Q298="","",INDEX('Nhập liệu'!$L$10:$L$10000,'Chi tiết'!$Q298))</f>
        <v/>
      </c>
      <c r="L298" s="219" t="str">
        <f t="array" aca="1" ref="L298" ca="1">IF($Q298="","",INDEX('Nhập liệu'!$M$10:$M$10000,'Chi tiết'!$Q298))</f>
        <v/>
      </c>
      <c r="M298" s="219" t="str">
        <f t="array" aca="1" ref="M298" ca="1">IF($Q298="","",INDEX('Nhập liệu'!$N$10:$N$10000,'Chi tiết'!$Q298))</f>
        <v/>
      </c>
      <c r="N298" s="219" t="str">
        <f t="array" aca="1" ref="N298" ca="1">IF($Q298="","",INDEX('Nhập liệu'!$O$10:$O$10000,'Chi tiết'!$Q298))</f>
        <v/>
      </c>
      <c r="O298" s="219" t="str">
        <f t="array" aca="1" ref="O298" ca="1">IF($Q298="","",INDEX('Nhập liệu'!$P$10:$P$10000,'Chi tiết'!$Q298))</f>
        <v/>
      </c>
      <c r="P298" s="257"/>
      <c r="Q298" s="222" t="str">
        <f ca="1">IF(TYPE(MATCH($D$6,OFFSET('Nhập liệu'!$C$10,Q297,0):'Nhập liệu'!$C$10000,0)+Q297)=16,"",MATCH($D$6,OFFSET('Nhập liệu'!$C$10,Q297,0):'Nhập liệu'!$C$10000,0)+Q297)</f>
        <v/>
      </c>
    </row>
    <row r="299" spans="2:17" ht="15.75" customHeight="1">
      <c r="B299" s="217" t="str">
        <f t="array" aca="1" ref="B299" ca="1">IF($Q299="","",INDEX('Nhập liệu'!$B$10:$B$10000,'Chi tiết'!$Q299))</f>
        <v/>
      </c>
      <c r="C299" s="262"/>
      <c r="D299" s="218" t="str">
        <f t="array" aca="1" ref="D299" ca="1">IF($Q299="","",INDEX('Nhập liệu'!$E$10:$E$10000,'Chi tiết'!$Q299))</f>
        <v/>
      </c>
      <c r="E299" s="219" t="str">
        <f t="array" aca="1" ref="E299" ca="1">IF($Q299="","",INDEX('Nhập liệu'!$F$10:$F$10000,'Chi tiết'!$Q299))</f>
        <v/>
      </c>
      <c r="F299" s="220" t="str">
        <f t="array" aca="1" ref="F299" ca="1">IF($Q299="","",INDEX('Nhập liệu'!$G$10:$G$10000,'Chi tiết'!$Q299))</f>
        <v/>
      </c>
      <c r="G299" s="219" t="str">
        <f t="array" aca="1" ref="G299" ca="1">IF($Q299="","",INDEX('Nhập liệu'!$H$10:$H$10000,'Chi tiết'!$Q299))</f>
        <v/>
      </c>
      <c r="H299" s="219" t="str">
        <f t="array" aca="1" ref="H299" ca="1">IF($Q299="","",INDEX('Nhập liệu'!$I$10:$I$10000,'Chi tiết'!$Q299))</f>
        <v/>
      </c>
      <c r="I299" s="219" t="str">
        <f t="array" aca="1" ref="I299" ca="1">IF($Q299="","",INDEX('Nhập liệu'!$J$10:$J$10000,'Chi tiết'!$Q299))</f>
        <v/>
      </c>
      <c r="J299" s="219" t="str">
        <f t="array" aca="1" ref="J299" ca="1">IF($Q299="","",INDEX('Nhập liệu'!$K$10:$K$10000,'Chi tiết'!$Q299))</f>
        <v/>
      </c>
      <c r="K299" s="219" t="str">
        <f t="array" aca="1" ref="K299" ca="1">IF($Q299="","",INDEX('Nhập liệu'!$L$10:$L$10000,'Chi tiết'!$Q299))</f>
        <v/>
      </c>
      <c r="L299" s="219" t="str">
        <f t="array" aca="1" ref="L299" ca="1">IF($Q299="","",INDEX('Nhập liệu'!$M$10:$M$10000,'Chi tiết'!$Q299))</f>
        <v/>
      </c>
      <c r="M299" s="219" t="str">
        <f t="array" aca="1" ref="M299" ca="1">IF($Q299="","",INDEX('Nhập liệu'!$N$10:$N$10000,'Chi tiết'!$Q299))</f>
        <v/>
      </c>
      <c r="N299" s="219" t="str">
        <f t="array" aca="1" ref="N299" ca="1">IF($Q299="","",INDEX('Nhập liệu'!$O$10:$O$10000,'Chi tiết'!$Q299))</f>
        <v/>
      </c>
      <c r="O299" s="219" t="str">
        <f t="array" aca="1" ref="O299" ca="1">IF($Q299="","",INDEX('Nhập liệu'!$P$10:$P$10000,'Chi tiết'!$Q299))</f>
        <v/>
      </c>
      <c r="P299" s="257"/>
      <c r="Q299" s="222" t="str">
        <f ca="1">IF(TYPE(MATCH($D$6,OFFSET('Nhập liệu'!$C$10,Q298,0):'Nhập liệu'!$C$10000,0)+Q298)=16,"",MATCH($D$6,OFFSET('Nhập liệu'!$C$10,Q298,0):'Nhập liệu'!$C$10000,0)+Q298)</f>
        <v/>
      </c>
    </row>
    <row r="300" spans="2:17" ht="15.75" customHeight="1">
      <c r="B300" s="217" t="str">
        <f t="array" aca="1" ref="B300" ca="1">IF($Q300="","",INDEX('Nhập liệu'!$B$10:$B$10000,'Chi tiết'!$Q300))</f>
        <v/>
      </c>
      <c r="C300" s="262"/>
      <c r="D300" s="218" t="str">
        <f t="array" aca="1" ref="D300" ca="1">IF($Q300="","",INDEX('Nhập liệu'!$E$10:$E$10000,'Chi tiết'!$Q300))</f>
        <v/>
      </c>
      <c r="E300" s="219" t="str">
        <f t="array" aca="1" ref="E300" ca="1">IF($Q300="","",INDEX('Nhập liệu'!$F$10:$F$10000,'Chi tiết'!$Q300))</f>
        <v/>
      </c>
      <c r="F300" s="220" t="str">
        <f t="array" aca="1" ref="F300" ca="1">IF($Q300="","",INDEX('Nhập liệu'!$G$10:$G$10000,'Chi tiết'!$Q300))</f>
        <v/>
      </c>
      <c r="G300" s="219" t="str">
        <f t="array" aca="1" ref="G300" ca="1">IF($Q300="","",INDEX('Nhập liệu'!$H$10:$H$10000,'Chi tiết'!$Q300))</f>
        <v/>
      </c>
      <c r="H300" s="219" t="str">
        <f t="array" aca="1" ref="H300" ca="1">IF($Q300="","",INDEX('Nhập liệu'!$I$10:$I$10000,'Chi tiết'!$Q300))</f>
        <v/>
      </c>
      <c r="I300" s="219" t="str">
        <f t="array" aca="1" ref="I300" ca="1">IF($Q300="","",INDEX('Nhập liệu'!$J$10:$J$10000,'Chi tiết'!$Q300))</f>
        <v/>
      </c>
      <c r="J300" s="219" t="str">
        <f t="array" aca="1" ref="J300" ca="1">IF($Q300="","",INDEX('Nhập liệu'!$K$10:$K$10000,'Chi tiết'!$Q300))</f>
        <v/>
      </c>
      <c r="K300" s="219" t="str">
        <f t="array" aca="1" ref="K300" ca="1">IF($Q300="","",INDEX('Nhập liệu'!$L$10:$L$10000,'Chi tiết'!$Q300))</f>
        <v/>
      </c>
      <c r="L300" s="219" t="str">
        <f t="array" aca="1" ref="L300" ca="1">IF($Q300="","",INDEX('Nhập liệu'!$M$10:$M$10000,'Chi tiết'!$Q300))</f>
        <v/>
      </c>
      <c r="M300" s="219" t="str">
        <f t="array" aca="1" ref="M300" ca="1">IF($Q300="","",INDEX('Nhập liệu'!$N$10:$N$10000,'Chi tiết'!$Q300))</f>
        <v/>
      </c>
      <c r="N300" s="219" t="str">
        <f t="array" aca="1" ref="N300" ca="1">IF($Q300="","",INDEX('Nhập liệu'!$O$10:$O$10000,'Chi tiết'!$Q300))</f>
        <v/>
      </c>
      <c r="O300" s="219" t="str">
        <f t="array" aca="1" ref="O300" ca="1">IF($Q300="","",INDEX('Nhập liệu'!$P$10:$P$10000,'Chi tiết'!$Q300))</f>
        <v/>
      </c>
      <c r="P300" s="257"/>
      <c r="Q300" s="222" t="str">
        <f ca="1">IF(TYPE(MATCH($D$6,OFFSET('Nhập liệu'!$C$10,Q299,0):'Nhập liệu'!$C$10000,0)+Q299)=16,"",MATCH($D$6,OFFSET('Nhập liệu'!$C$10,Q299,0):'Nhập liệu'!$C$10000,0)+Q299)</f>
        <v/>
      </c>
    </row>
    <row r="301" spans="2:17" ht="15.75" customHeight="1">
      <c r="B301" s="217" t="str">
        <f t="array" aca="1" ref="B301" ca="1">IF($Q301="","",INDEX('Nhập liệu'!$B$10:$B$10000,'Chi tiết'!$Q301))</f>
        <v/>
      </c>
      <c r="C301" s="262"/>
      <c r="D301" s="218" t="str">
        <f t="array" aca="1" ref="D301" ca="1">IF($Q301="","",INDEX('Nhập liệu'!$E$10:$E$10000,'Chi tiết'!$Q301))</f>
        <v/>
      </c>
      <c r="E301" s="219" t="str">
        <f t="array" aca="1" ref="E301" ca="1">IF($Q301="","",INDEX('Nhập liệu'!$F$10:$F$10000,'Chi tiết'!$Q301))</f>
        <v/>
      </c>
      <c r="F301" s="220" t="str">
        <f t="array" aca="1" ref="F301" ca="1">IF($Q301="","",INDEX('Nhập liệu'!$G$10:$G$10000,'Chi tiết'!$Q301))</f>
        <v/>
      </c>
      <c r="G301" s="219" t="str">
        <f t="array" aca="1" ref="G301" ca="1">IF($Q301="","",INDEX('Nhập liệu'!$H$10:$H$10000,'Chi tiết'!$Q301))</f>
        <v/>
      </c>
      <c r="H301" s="219" t="str">
        <f t="array" aca="1" ref="H301" ca="1">IF($Q301="","",INDEX('Nhập liệu'!$I$10:$I$10000,'Chi tiết'!$Q301))</f>
        <v/>
      </c>
      <c r="I301" s="219" t="str">
        <f t="array" aca="1" ref="I301" ca="1">IF($Q301="","",INDEX('Nhập liệu'!$J$10:$J$10000,'Chi tiết'!$Q301))</f>
        <v/>
      </c>
      <c r="J301" s="219" t="str">
        <f t="array" aca="1" ref="J301" ca="1">IF($Q301="","",INDEX('Nhập liệu'!$K$10:$K$10000,'Chi tiết'!$Q301))</f>
        <v/>
      </c>
      <c r="K301" s="219" t="str">
        <f t="array" aca="1" ref="K301" ca="1">IF($Q301="","",INDEX('Nhập liệu'!$L$10:$L$10000,'Chi tiết'!$Q301))</f>
        <v/>
      </c>
      <c r="L301" s="219" t="str">
        <f t="array" aca="1" ref="L301" ca="1">IF($Q301="","",INDEX('Nhập liệu'!$M$10:$M$10000,'Chi tiết'!$Q301))</f>
        <v/>
      </c>
      <c r="M301" s="219" t="str">
        <f t="array" aca="1" ref="M301" ca="1">IF($Q301="","",INDEX('Nhập liệu'!$N$10:$N$10000,'Chi tiết'!$Q301))</f>
        <v/>
      </c>
      <c r="N301" s="219" t="str">
        <f t="array" aca="1" ref="N301" ca="1">IF($Q301="","",INDEX('Nhập liệu'!$O$10:$O$10000,'Chi tiết'!$Q301))</f>
        <v/>
      </c>
      <c r="O301" s="219" t="str">
        <f t="array" aca="1" ref="O301" ca="1">IF($Q301="","",INDEX('Nhập liệu'!$P$10:$P$10000,'Chi tiết'!$Q301))</f>
        <v/>
      </c>
      <c r="P301" s="257"/>
      <c r="Q301" s="222" t="str">
        <f ca="1">IF(TYPE(MATCH($D$6,OFFSET('Nhập liệu'!$C$10,Q300,0):'Nhập liệu'!$C$10000,0)+Q300)=16,"",MATCH($D$6,OFFSET('Nhập liệu'!$C$10,Q300,0):'Nhập liệu'!$C$10000,0)+Q300)</f>
        <v/>
      </c>
    </row>
    <row r="302" spans="2:17" ht="15.75" customHeight="1">
      <c r="B302" s="217" t="str">
        <f t="array" aca="1" ref="B302" ca="1">IF($Q302="","",INDEX('Nhập liệu'!$B$10:$B$10000,'Chi tiết'!$Q302))</f>
        <v/>
      </c>
      <c r="C302" s="262"/>
      <c r="D302" s="218" t="str">
        <f t="array" aca="1" ref="D302" ca="1">IF($Q302="","",INDEX('Nhập liệu'!$E$10:$E$10000,'Chi tiết'!$Q302))</f>
        <v/>
      </c>
      <c r="E302" s="219" t="str">
        <f t="array" aca="1" ref="E302" ca="1">IF($Q302="","",INDEX('Nhập liệu'!$F$10:$F$10000,'Chi tiết'!$Q302))</f>
        <v/>
      </c>
      <c r="F302" s="220" t="str">
        <f t="array" aca="1" ref="F302" ca="1">IF($Q302="","",INDEX('Nhập liệu'!$G$10:$G$10000,'Chi tiết'!$Q302))</f>
        <v/>
      </c>
      <c r="G302" s="219" t="str">
        <f t="array" aca="1" ref="G302" ca="1">IF($Q302="","",INDEX('Nhập liệu'!$H$10:$H$10000,'Chi tiết'!$Q302))</f>
        <v/>
      </c>
      <c r="H302" s="219" t="str">
        <f t="array" aca="1" ref="H302" ca="1">IF($Q302="","",INDEX('Nhập liệu'!$I$10:$I$10000,'Chi tiết'!$Q302))</f>
        <v/>
      </c>
      <c r="I302" s="219" t="str">
        <f t="array" aca="1" ref="I302" ca="1">IF($Q302="","",INDEX('Nhập liệu'!$J$10:$J$10000,'Chi tiết'!$Q302))</f>
        <v/>
      </c>
      <c r="J302" s="219" t="str">
        <f t="array" aca="1" ref="J302" ca="1">IF($Q302="","",INDEX('Nhập liệu'!$K$10:$K$10000,'Chi tiết'!$Q302))</f>
        <v/>
      </c>
      <c r="K302" s="219" t="str">
        <f t="array" aca="1" ref="K302" ca="1">IF($Q302="","",INDEX('Nhập liệu'!$L$10:$L$10000,'Chi tiết'!$Q302))</f>
        <v/>
      </c>
      <c r="L302" s="219" t="str">
        <f t="array" aca="1" ref="L302" ca="1">IF($Q302="","",INDEX('Nhập liệu'!$M$10:$M$10000,'Chi tiết'!$Q302))</f>
        <v/>
      </c>
      <c r="M302" s="219" t="str">
        <f t="array" aca="1" ref="M302" ca="1">IF($Q302="","",INDEX('Nhập liệu'!$N$10:$N$10000,'Chi tiết'!$Q302))</f>
        <v/>
      </c>
      <c r="N302" s="219" t="str">
        <f t="array" aca="1" ref="N302" ca="1">IF($Q302="","",INDEX('Nhập liệu'!$O$10:$O$10000,'Chi tiết'!$Q302))</f>
        <v/>
      </c>
      <c r="O302" s="219" t="str">
        <f t="array" aca="1" ref="O302" ca="1">IF($Q302="","",INDEX('Nhập liệu'!$P$10:$P$10000,'Chi tiết'!$Q302))</f>
        <v/>
      </c>
      <c r="P302" s="257"/>
      <c r="Q302" s="222" t="str">
        <f ca="1">IF(TYPE(MATCH($D$6,OFFSET('Nhập liệu'!$C$10,Q301,0):'Nhập liệu'!$C$10000,0)+Q301)=16,"",MATCH($D$6,OFFSET('Nhập liệu'!$C$10,Q301,0):'Nhập liệu'!$C$10000,0)+Q301)</f>
        <v/>
      </c>
    </row>
    <row r="303" spans="2:17" ht="15.75" customHeight="1">
      <c r="B303" s="217" t="str">
        <f t="array" aca="1" ref="B303" ca="1">IF($Q303="","",INDEX('Nhập liệu'!$B$10:$B$10000,'Chi tiết'!$Q303))</f>
        <v/>
      </c>
      <c r="C303" s="262"/>
      <c r="D303" s="218" t="str">
        <f t="array" aca="1" ref="D303" ca="1">IF($Q303="","",INDEX('Nhập liệu'!$E$10:$E$10000,'Chi tiết'!$Q303))</f>
        <v/>
      </c>
      <c r="E303" s="219" t="str">
        <f t="array" aca="1" ref="E303" ca="1">IF($Q303="","",INDEX('Nhập liệu'!$F$10:$F$10000,'Chi tiết'!$Q303))</f>
        <v/>
      </c>
      <c r="F303" s="220" t="str">
        <f t="array" aca="1" ref="F303" ca="1">IF($Q303="","",INDEX('Nhập liệu'!$G$10:$G$10000,'Chi tiết'!$Q303))</f>
        <v/>
      </c>
      <c r="G303" s="219" t="str">
        <f t="array" aca="1" ref="G303" ca="1">IF($Q303="","",INDEX('Nhập liệu'!$H$10:$H$10000,'Chi tiết'!$Q303))</f>
        <v/>
      </c>
      <c r="H303" s="219" t="str">
        <f t="array" aca="1" ref="H303" ca="1">IF($Q303="","",INDEX('Nhập liệu'!$I$10:$I$10000,'Chi tiết'!$Q303))</f>
        <v/>
      </c>
      <c r="I303" s="219" t="str">
        <f t="array" aca="1" ref="I303" ca="1">IF($Q303="","",INDEX('Nhập liệu'!$J$10:$J$10000,'Chi tiết'!$Q303))</f>
        <v/>
      </c>
      <c r="J303" s="219" t="str">
        <f t="array" aca="1" ref="J303" ca="1">IF($Q303="","",INDEX('Nhập liệu'!$K$10:$K$10000,'Chi tiết'!$Q303))</f>
        <v/>
      </c>
      <c r="K303" s="219" t="str">
        <f t="array" aca="1" ref="K303" ca="1">IF($Q303="","",INDEX('Nhập liệu'!$L$10:$L$10000,'Chi tiết'!$Q303))</f>
        <v/>
      </c>
      <c r="L303" s="219" t="str">
        <f t="array" aca="1" ref="L303" ca="1">IF($Q303="","",INDEX('Nhập liệu'!$M$10:$M$10000,'Chi tiết'!$Q303))</f>
        <v/>
      </c>
      <c r="M303" s="219" t="str">
        <f t="array" aca="1" ref="M303" ca="1">IF($Q303="","",INDEX('Nhập liệu'!$N$10:$N$10000,'Chi tiết'!$Q303))</f>
        <v/>
      </c>
      <c r="N303" s="219" t="str">
        <f t="array" aca="1" ref="N303" ca="1">IF($Q303="","",INDEX('Nhập liệu'!$O$10:$O$10000,'Chi tiết'!$Q303))</f>
        <v/>
      </c>
      <c r="O303" s="219" t="str">
        <f t="array" aca="1" ref="O303" ca="1">IF($Q303="","",INDEX('Nhập liệu'!$P$10:$P$10000,'Chi tiết'!$Q303))</f>
        <v/>
      </c>
      <c r="P303" s="257"/>
      <c r="Q303" s="222" t="str">
        <f ca="1">IF(TYPE(MATCH($D$6,OFFSET('Nhập liệu'!$C$10,Q302,0):'Nhập liệu'!$C$10000,0)+Q302)=16,"",MATCH($D$6,OFFSET('Nhập liệu'!$C$10,Q302,0):'Nhập liệu'!$C$10000,0)+Q302)</f>
        <v/>
      </c>
    </row>
    <row r="304" spans="2:17" ht="15.75" customHeight="1">
      <c r="B304" s="217" t="str">
        <f t="array" aca="1" ref="B304" ca="1">IF($Q304="","",INDEX('Nhập liệu'!$B$10:$B$10000,'Chi tiết'!$Q304))</f>
        <v/>
      </c>
      <c r="C304" s="262"/>
      <c r="D304" s="218" t="str">
        <f t="array" aca="1" ref="D304" ca="1">IF($Q304="","",INDEX('Nhập liệu'!$E$10:$E$10000,'Chi tiết'!$Q304))</f>
        <v/>
      </c>
      <c r="E304" s="219" t="str">
        <f t="array" aca="1" ref="E304" ca="1">IF($Q304="","",INDEX('Nhập liệu'!$F$10:$F$10000,'Chi tiết'!$Q304))</f>
        <v/>
      </c>
      <c r="F304" s="220" t="str">
        <f t="array" aca="1" ref="F304" ca="1">IF($Q304="","",INDEX('Nhập liệu'!$G$10:$G$10000,'Chi tiết'!$Q304))</f>
        <v/>
      </c>
      <c r="G304" s="219" t="str">
        <f t="array" aca="1" ref="G304" ca="1">IF($Q304="","",INDEX('Nhập liệu'!$H$10:$H$10000,'Chi tiết'!$Q304))</f>
        <v/>
      </c>
      <c r="H304" s="219" t="str">
        <f t="array" aca="1" ref="H304" ca="1">IF($Q304="","",INDEX('Nhập liệu'!$I$10:$I$10000,'Chi tiết'!$Q304))</f>
        <v/>
      </c>
      <c r="I304" s="219" t="str">
        <f t="array" aca="1" ref="I304" ca="1">IF($Q304="","",INDEX('Nhập liệu'!$J$10:$J$10000,'Chi tiết'!$Q304))</f>
        <v/>
      </c>
      <c r="J304" s="219" t="str">
        <f t="array" aca="1" ref="J304" ca="1">IF($Q304="","",INDEX('Nhập liệu'!$K$10:$K$10000,'Chi tiết'!$Q304))</f>
        <v/>
      </c>
      <c r="K304" s="219" t="str">
        <f t="array" aca="1" ref="K304" ca="1">IF($Q304="","",INDEX('Nhập liệu'!$L$10:$L$10000,'Chi tiết'!$Q304))</f>
        <v/>
      </c>
      <c r="L304" s="219" t="str">
        <f t="array" aca="1" ref="L304" ca="1">IF($Q304="","",INDEX('Nhập liệu'!$M$10:$M$10000,'Chi tiết'!$Q304))</f>
        <v/>
      </c>
      <c r="M304" s="219" t="str">
        <f t="array" aca="1" ref="M304" ca="1">IF($Q304="","",INDEX('Nhập liệu'!$N$10:$N$10000,'Chi tiết'!$Q304))</f>
        <v/>
      </c>
      <c r="N304" s="219" t="str">
        <f t="array" aca="1" ref="N304" ca="1">IF($Q304="","",INDEX('Nhập liệu'!$O$10:$O$10000,'Chi tiết'!$Q304))</f>
        <v/>
      </c>
      <c r="O304" s="219" t="str">
        <f t="array" aca="1" ref="O304" ca="1">IF($Q304="","",INDEX('Nhập liệu'!$P$10:$P$10000,'Chi tiết'!$Q304))</f>
        <v/>
      </c>
      <c r="P304" s="257"/>
      <c r="Q304" s="222" t="str">
        <f ca="1">IF(TYPE(MATCH($D$6,OFFSET('Nhập liệu'!$C$10,Q303,0):'Nhập liệu'!$C$10000,0)+Q303)=16,"",MATCH($D$6,OFFSET('Nhập liệu'!$C$10,Q303,0):'Nhập liệu'!$C$10000,0)+Q303)</f>
        <v/>
      </c>
    </row>
    <row r="305" spans="2:17" ht="15.75" customHeight="1">
      <c r="B305" s="217" t="str">
        <f t="array" aca="1" ref="B305" ca="1">IF($Q305="","",INDEX('Nhập liệu'!$B$10:$B$10000,'Chi tiết'!$Q305))</f>
        <v/>
      </c>
      <c r="C305" s="262"/>
      <c r="D305" s="218" t="str">
        <f t="array" aca="1" ref="D305" ca="1">IF($Q305="","",INDEX('Nhập liệu'!$E$10:$E$10000,'Chi tiết'!$Q305))</f>
        <v/>
      </c>
      <c r="E305" s="219" t="str">
        <f t="array" aca="1" ref="E305" ca="1">IF($Q305="","",INDEX('Nhập liệu'!$F$10:$F$10000,'Chi tiết'!$Q305))</f>
        <v/>
      </c>
      <c r="F305" s="220" t="str">
        <f t="array" aca="1" ref="F305" ca="1">IF($Q305="","",INDEX('Nhập liệu'!$G$10:$G$10000,'Chi tiết'!$Q305))</f>
        <v/>
      </c>
      <c r="G305" s="219" t="str">
        <f t="array" aca="1" ref="G305" ca="1">IF($Q305="","",INDEX('Nhập liệu'!$H$10:$H$10000,'Chi tiết'!$Q305))</f>
        <v/>
      </c>
      <c r="H305" s="219" t="str">
        <f t="array" aca="1" ref="H305" ca="1">IF($Q305="","",INDEX('Nhập liệu'!$I$10:$I$10000,'Chi tiết'!$Q305))</f>
        <v/>
      </c>
      <c r="I305" s="219" t="str">
        <f t="array" aca="1" ref="I305" ca="1">IF($Q305="","",INDEX('Nhập liệu'!$J$10:$J$10000,'Chi tiết'!$Q305))</f>
        <v/>
      </c>
      <c r="J305" s="219" t="str">
        <f t="array" aca="1" ref="J305" ca="1">IF($Q305="","",INDEX('Nhập liệu'!$K$10:$K$10000,'Chi tiết'!$Q305))</f>
        <v/>
      </c>
      <c r="K305" s="219" t="str">
        <f t="array" aca="1" ref="K305" ca="1">IF($Q305="","",INDEX('Nhập liệu'!$L$10:$L$10000,'Chi tiết'!$Q305))</f>
        <v/>
      </c>
      <c r="L305" s="219" t="str">
        <f t="array" aca="1" ref="L305" ca="1">IF($Q305="","",INDEX('Nhập liệu'!$M$10:$M$10000,'Chi tiết'!$Q305))</f>
        <v/>
      </c>
      <c r="M305" s="219" t="str">
        <f t="array" aca="1" ref="M305" ca="1">IF($Q305="","",INDEX('Nhập liệu'!$N$10:$N$10000,'Chi tiết'!$Q305))</f>
        <v/>
      </c>
      <c r="N305" s="219" t="str">
        <f t="array" aca="1" ref="N305" ca="1">IF($Q305="","",INDEX('Nhập liệu'!$O$10:$O$10000,'Chi tiết'!$Q305))</f>
        <v/>
      </c>
      <c r="O305" s="219" t="str">
        <f t="array" aca="1" ref="O305" ca="1">IF($Q305="","",INDEX('Nhập liệu'!$P$10:$P$10000,'Chi tiết'!$Q305))</f>
        <v/>
      </c>
      <c r="P305" s="257"/>
      <c r="Q305" s="222" t="str">
        <f ca="1">IF(TYPE(MATCH($D$6,OFFSET('Nhập liệu'!$C$10,Q304,0):'Nhập liệu'!$C$10000,0)+Q304)=16,"",MATCH($D$6,OFFSET('Nhập liệu'!$C$10,Q304,0):'Nhập liệu'!$C$10000,0)+Q304)</f>
        <v/>
      </c>
    </row>
    <row r="306" spans="2:17" ht="15.75" customHeight="1">
      <c r="B306" s="217" t="str">
        <f t="array" aca="1" ref="B306" ca="1">IF($Q306="","",INDEX('Nhập liệu'!$B$10:$B$10000,'Chi tiết'!$Q306))</f>
        <v/>
      </c>
      <c r="C306" s="262"/>
      <c r="D306" s="218" t="str">
        <f t="array" aca="1" ref="D306" ca="1">IF($Q306="","",INDEX('Nhập liệu'!$E$10:$E$10000,'Chi tiết'!$Q306))</f>
        <v/>
      </c>
      <c r="E306" s="219" t="str">
        <f t="array" aca="1" ref="E306" ca="1">IF($Q306="","",INDEX('Nhập liệu'!$F$10:$F$10000,'Chi tiết'!$Q306))</f>
        <v/>
      </c>
      <c r="F306" s="220" t="str">
        <f t="array" aca="1" ref="F306" ca="1">IF($Q306="","",INDEX('Nhập liệu'!$G$10:$G$10000,'Chi tiết'!$Q306))</f>
        <v/>
      </c>
      <c r="G306" s="219" t="str">
        <f t="array" aca="1" ref="G306" ca="1">IF($Q306="","",INDEX('Nhập liệu'!$H$10:$H$10000,'Chi tiết'!$Q306))</f>
        <v/>
      </c>
      <c r="H306" s="219" t="str">
        <f t="array" aca="1" ref="H306" ca="1">IF($Q306="","",INDEX('Nhập liệu'!$I$10:$I$10000,'Chi tiết'!$Q306))</f>
        <v/>
      </c>
      <c r="I306" s="219" t="str">
        <f t="array" aca="1" ref="I306" ca="1">IF($Q306="","",INDEX('Nhập liệu'!$J$10:$J$10000,'Chi tiết'!$Q306))</f>
        <v/>
      </c>
      <c r="J306" s="219" t="str">
        <f t="array" aca="1" ref="J306" ca="1">IF($Q306="","",INDEX('Nhập liệu'!$K$10:$K$10000,'Chi tiết'!$Q306))</f>
        <v/>
      </c>
      <c r="K306" s="219" t="str">
        <f t="array" aca="1" ref="K306" ca="1">IF($Q306="","",INDEX('Nhập liệu'!$L$10:$L$10000,'Chi tiết'!$Q306))</f>
        <v/>
      </c>
      <c r="L306" s="219" t="str">
        <f t="array" aca="1" ref="L306" ca="1">IF($Q306="","",INDEX('Nhập liệu'!$M$10:$M$10000,'Chi tiết'!$Q306))</f>
        <v/>
      </c>
      <c r="M306" s="219" t="str">
        <f t="array" aca="1" ref="M306" ca="1">IF($Q306="","",INDEX('Nhập liệu'!$N$10:$N$10000,'Chi tiết'!$Q306))</f>
        <v/>
      </c>
      <c r="N306" s="219" t="str">
        <f t="array" aca="1" ref="N306" ca="1">IF($Q306="","",INDEX('Nhập liệu'!$O$10:$O$10000,'Chi tiết'!$Q306))</f>
        <v/>
      </c>
      <c r="O306" s="219" t="str">
        <f t="array" aca="1" ref="O306" ca="1">IF($Q306="","",INDEX('Nhập liệu'!$P$10:$P$10000,'Chi tiết'!$Q306))</f>
        <v/>
      </c>
      <c r="P306" s="257"/>
      <c r="Q306" s="222" t="str">
        <f ca="1">IF(TYPE(MATCH($D$6,OFFSET('Nhập liệu'!$C$10,Q305,0):'Nhập liệu'!$C$10000,0)+Q305)=16,"",MATCH($D$6,OFFSET('Nhập liệu'!$C$10,Q305,0):'Nhập liệu'!$C$10000,0)+Q305)</f>
        <v/>
      </c>
    </row>
    <row r="307" spans="2:17" ht="15.75" customHeight="1">
      <c r="B307" s="217" t="str">
        <f t="array" aca="1" ref="B307" ca="1">IF($Q307="","",INDEX('Nhập liệu'!$B$10:$B$10000,'Chi tiết'!$Q307))</f>
        <v/>
      </c>
      <c r="C307" s="262"/>
      <c r="D307" s="218" t="str">
        <f t="array" aca="1" ref="D307" ca="1">IF($Q307="","",INDEX('Nhập liệu'!$E$10:$E$10000,'Chi tiết'!$Q307))</f>
        <v/>
      </c>
      <c r="E307" s="219" t="str">
        <f t="array" aca="1" ref="E307" ca="1">IF($Q307="","",INDEX('Nhập liệu'!$F$10:$F$10000,'Chi tiết'!$Q307))</f>
        <v/>
      </c>
      <c r="F307" s="220" t="str">
        <f t="array" aca="1" ref="F307" ca="1">IF($Q307="","",INDEX('Nhập liệu'!$G$10:$G$10000,'Chi tiết'!$Q307))</f>
        <v/>
      </c>
      <c r="G307" s="219" t="str">
        <f t="array" aca="1" ref="G307" ca="1">IF($Q307="","",INDEX('Nhập liệu'!$H$10:$H$10000,'Chi tiết'!$Q307))</f>
        <v/>
      </c>
      <c r="H307" s="219" t="str">
        <f t="array" aca="1" ref="H307" ca="1">IF($Q307="","",INDEX('Nhập liệu'!$I$10:$I$10000,'Chi tiết'!$Q307))</f>
        <v/>
      </c>
      <c r="I307" s="219" t="str">
        <f t="array" aca="1" ref="I307" ca="1">IF($Q307="","",INDEX('Nhập liệu'!$J$10:$J$10000,'Chi tiết'!$Q307))</f>
        <v/>
      </c>
      <c r="J307" s="219" t="str">
        <f t="array" aca="1" ref="J307" ca="1">IF($Q307="","",INDEX('Nhập liệu'!$K$10:$K$10000,'Chi tiết'!$Q307))</f>
        <v/>
      </c>
      <c r="K307" s="219" t="str">
        <f t="array" aca="1" ref="K307" ca="1">IF($Q307="","",INDEX('Nhập liệu'!$L$10:$L$10000,'Chi tiết'!$Q307))</f>
        <v/>
      </c>
      <c r="L307" s="219" t="str">
        <f t="array" aca="1" ref="L307" ca="1">IF($Q307="","",INDEX('Nhập liệu'!$M$10:$M$10000,'Chi tiết'!$Q307))</f>
        <v/>
      </c>
      <c r="M307" s="219" t="str">
        <f t="array" aca="1" ref="M307" ca="1">IF($Q307="","",INDEX('Nhập liệu'!$N$10:$N$10000,'Chi tiết'!$Q307))</f>
        <v/>
      </c>
      <c r="N307" s="219" t="str">
        <f t="array" aca="1" ref="N307" ca="1">IF($Q307="","",INDEX('Nhập liệu'!$O$10:$O$10000,'Chi tiết'!$Q307))</f>
        <v/>
      </c>
      <c r="O307" s="219" t="str">
        <f t="array" aca="1" ref="O307" ca="1">IF($Q307="","",INDEX('Nhập liệu'!$P$10:$P$10000,'Chi tiết'!$Q307))</f>
        <v/>
      </c>
      <c r="P307" s="257"/>
      <c r="Q307" s="222" t="str">
        <f ca="1">IF(TYPE(MATCH($D$6,OFFSET('Nhập liệu'!$C$10,Q306,0):'Nhập liệu'!$C$10000,0)+Q306)=16,"",MATCH($D$6,OFFSET('Nhập liệu'!$C$10,Q306,0):'Nhập liệu'!$C$10000,0)+Q306)</f>
        <v/>
      </c>
    </row>
    <row r="308" spans="2:17" ht="15.75" customHeight="1">
      <c r="B308" s="217" t="str">
        <f t="array" aca="1" ref="B308" ca="1">IF($Q308="","",INDEX('Nhập liệu'!$B$10:$B$10000,'Chi tiết'!$Q308))</f>
        <v/>
      </c>
      <c r="C308" s="262"/>
      <c r="D308" s="218" t="str">
        <f t="array" aca="1" ref="D308" ca="1">IF($Q308="","",INDEX('Nhập liệu'!$E$10:$E$10000,'Chi tiết'!$Q308))</f>
        <v/>
      </c>
      <c r="E308" s="219" t="str">
        <f t="array" aca="1" ref="E308" ca="1">IF($Q308="","",INDEX('Nhập liệu'!$F$10:$F$10000,'Chi tiết'!$Q308))</f>
        <v/>
      </c>
      <c r="F308" s="220" t="str">
        <f t="array" aca="1" ref="F308" ca="1">IF($Q308="","",INDEX('Nhập liệu'!$G$10:$G$10000,'Chi tiết'!$Q308))</f>
        <v/>
      </c>
      <c r="G308" s="219" t="str">
        <f t="array" aca="1" ref="G308" ca="1">IF($Q308="","",INDEX('Nhập liệu'!$H$10:$H$10000,'Chi tiết'!$Q308))</f>
        <v/>
      </c>
      <c r="H308" s="219" t="str">
        <f t="array" aca="1" ref="H308" ca="1">IF($Q308="","",INDEX('Nhập liệu'!$I$10:$I$10000,'Chi tiết'!$Q308))</f>
        <v/>
      </c>
      <c r="I308" s="219" t="str">
        <f t="array" aca="1" ref="I308" ca="1">IF($Q308="","",INDEX('Nhập liệu'!$J$10:$J$10000,'Chi tiết'!$Q308))</f>
        <v/>
      </c>
      <c r="J308" s="219" t="str">
        <f t="array" aca="1" ref="J308" ca="1">IF($Q308="","",INDEX('Nhập liệu'!$K$10:$K$10000,'Chi tiết'!$Q308))</f>
        <v/>
      </c>
      <c r="K308" s="219" t="str">
        <f t="array" aca="1" ref="K308" ca="1">IF($Q308="","",INDEX('Nhập liệu'!$L$10:$L$10000,'Chi tiết'!$Q308))</f>
        <v/>
      </c>
      <c r="L308" s="219" t="str">
        <f t="array" aca="1" ref="L308" ca="1">IF($Q308="","",INDEX('Nhập liệu'!$M$10:$M$10000,'Chi tiết'!$Q308))</f>
        <v/>
      </c>
      <c r="M308" s="219" t="str">
        <f t="array" aca="1" ref="M308" ca="1">IF($Q308="","",INDEX('Nhập liệu'!$N$10:$N$10000,'Chi tiết'!$Q308))</f>
        <v/>
      </c>
      <c r="N308" s="219" t="str">
        <f t="array" aca="1" ref="N308" ca="1">IF($Q308="","",INDEX('Nhập liệu'!$O$10:$O$10000,'Chi tiết'!$Q308))</f>
        <v/>
      </c>
      <c r="O308" s="219" t="str">
        <f t="array" aca="1" ref="O308" ca="1">IF($Q308="","",INDEX('Nhập liệu'!$P$10:$P$10000,'Chi tiết'!$Q308))</f>
        <v/>
      </c>
      <c r="P308" s="257"/>
      <c r="Q308" s="222" t="str">
        <f ca="1">IF(TYPE(MATCH($D$6,OFFSET('Nhập liệu'!$C$10,Q307,0):'Nhập liệu'!$C$10000,0)+Q307)=16,"",MATCH($D$6,OFFSET('Nhập liệu'!$C$10,Q307,0):'Nhập liệu'!$C$10000,0)+Q307)</f>
        <v/>
      </c>
    </row>
    <row r="309" spans="2:17" ht="15.75" customHeight="1">
      <c r="B309" s="217" t="str">
        <f t="array" aca="1" ref="B309" ca="1">IF($Q309="","",INDEX('Nhập liệu'!$B$10:$B$10000,'Chi tiết'!$Q309))</f>
        <v/>
      </c>
      <c r="C309" s="262"/>
      <c r="D309" s="218" t="str">
        <f t="array" aca="1" ref="D309" ca="1">IF($Q309="","",INDEX('Nhập liệu'!$E$10:$E$10000,'Chi tiết'!$Q309))</f>
        <v/>
      </c>
      <c r="E309" s="219" t="str">
        <f t="array" aca="1" ref="E309" ca="1">IF($Q309="","",INDEX('Nhập liệu'!$F$10:$F$10000,'Chi tiết'!$Q309))</f>
        <v/>
      </c>
      <c r="F309" s="220" t="str">
        <f t="array" aca="1" ref="F309" ca="1">IF($Q309="","",INDEX('Nhập liệu'!$G$10:$G$10000,'Chi tiết'!$Q309))</f>
        <v/>
      </c>
      <c r="G309" s="219" t="str">
        <f t="array" aca="1" ref="G309" ca="1">IF($Q309="","",INDEX('Nhập liệu'!$H$10:$H$10000,'Chi tiết'!$Q309))</f>
        <v/>
      </c>
      <c r="H309" s="219" t="str">
        <f t="array" aca="1" ref="H309" ca="1">IF($Q309="","",INDEX('Nhập liệu'!$I$10:$I$10000,'Chi tiết'!$Q309))</f>
        <v/>
      </c>
      <c r="I309" s="219" t="str">
        <f t="array" aca="1" ref="I309" ca="1">IF($Q309="","",INDEX('Nhập liệu'!$J$10:$J$10000,'Chi tiết'!$Q309))</f>
        <v/>
      </c>
      <c r="J309" s="219" t="str">
        <f t="array" aca="1" ref="J309" ca="1">IF($Q309="","",INDEX('Nhập liệu'!$K$10:$K$10000,'Chi tiết'!$Q309))</f>
        <v/>
      </c>
      <c r="K309" s="219" t="str">
        <f t="array" aca="1" ref="K309" ca="1">IF($Q309="","",INDEX('Nhập liệu'!$L$10:$L$10000,'Chi tiết'!$Q309))</f>
        <v/>
      </c>
      <c r="L309" s="219" t="str">
        <f t="array" aca="1" ref="L309" ca="1">IF($Q309="","",INDEX('Nhập liệu'!$M$10:$M$10000,'Chi tiết'!$Q309))</f>
        <v/>
      </c>
      <c r="M309" s="219" t="str">
        <f t="array" aca="1" ref="M309" ca="1">IF($Q309="","",INDEX('Nhập liệu'!$N$10:$N$10000,'Chi tiết'!$Q309))</f>
        <v/>
      </c>
      <c r="N309" s="219" t="str">
        <f t="array" aca="1" ref="N309" ca="1">IF($Q309="","",INDEX('Nhập liệu'!$O$10:$O$10000,'Chi tiết'!$Q309))</f>
        <v/>
      </c>
      <c r="O309" s="219" t="str">
        <f t="array" aca="1" ref="O309" ca="1">IF($Q309="","",INDEX('Nhập liệu'!$P$10:$P$10000,'Chi tiết'!$Q309))</f>
        <v/>
      </c>
      <c r="P309" s="257"/>
      <c r="Q309" s="222" t="str">
        <f ca="1">IF(TYPE(MATCH($D$6,OFFSET('Nhập liệu'!$C$10,Q308,0):'Nhập liệu'!$C$10000,0)+Q308)=16,"",MATCH($D$6,OFFSET('Nhập liệu'!$C$10,Q308,0):'Nhập liệu'!$C$10000,0)+Q308)</f>
        <v/>
      </c>
    </row>
    <row r="310" spans="2:17" ht="15.75" customHeight="1">
      <c r="B310" s="217" t="str">
        <f t="array" aca="1" ref="B310" ca="1">IF($Q310="","",INDEX('Nhập liệu'!$B$10:$B$10000,'Chi tiết'!$Q310))</f>
        <v/>
      </c>
      <c r="C310" s="262"/>
      <c r="D310" s="218" t="str">
        <f t="array" aca="1" ref="D310" ca="1">IF($Q310="","",INDEX('Nhập liệu'!$E$10:$E$10000,'Chi tiết'!$Q310))</f>
        <v/>
      </c>
      <c r="E310" s="219" t="str">
        <f t="array" aca="1" ref="E310" ca="1">IF($Q310="","",INDEX('Nhập liệu'!$F$10:$F$10000,'Chi tiết'!$Q310))</f>
        <v/>
      </c>
      <c r="F310" s="220" t="str">
        <f t="array" aca="1" ref="F310" ca="1">IF($Q310="","",INDEX('Nhập liệu'!$G$10:$G$10000,'Chi tiết'!$Q310))</f>
        <v/>
      </c>
      <c r="G310" s="219" t="str">
        <f t="array" aca="1" ref="G310" ca="1">IF($Q310="","",INDEX('Nhập liệu'!$H$10:$H$10000,'Chi tiết'!$Q310))</f>
        <v/>
      </c>
      <c r="H310" s="219" t="str">
        <f t="array" aca="1" ref="H310" ca="1">IF($Q310="","",INDEX('Nhập liệu'!$I$10:$I$10000,'Chi tiết'!$Q310))</f>
        <v/>
      </c>
      <c r="I310" s="219" t="str">
        <f t="array" aca="1" ref="I310" ca="1">IF($Q310="","",INDEX('Nhập liệu'!$J$10:$J$10000,'Chi tiết'!$Q310))</f>
        <v/>
      </c>
      <c r="J310" s="219" t="str">
        <f t="array" aca="1" ref="J310" ca="1">IF($Q310="","",INDEX('Nhập liệu'!$K$10:$K$10000,'Chi tiết'!$Q310))</f>
        <v/>
      </c>
      <c r="K310" s="219" t="str">
        <f t="array" aca="1" ref="K310" ca="1">IF($Q310="","",INDEX('Nhập liệu'!$L$10:$L$10000,'Chi tiết'!$Q310))</f>
        <v/>
      </c>
      <c r="L310" s="219" t="str">
        <f t="array" aca="1" ref="L310" ca="1">IF($Q310="","",INDEX('Nhập liệu'!$M$10:$M$10000,'Chi tiết'!$Q310))</f>
        <v/>
      </c>
      <c r="M310" s="219" t="str">
        <f t="array" aca="1" ref="M310" ca="1">IF($Q310="","",INDEX('Nhập liệu'!$N$10:$N$10000,'Chi tiết'!$Q310))</f>
        <v/>
      </c>
      <c r="N310" s="219" t="str">
        <f t="array" aca="1" ref="N310" ca="1">IF($Q310="","",INDEX('Nhập liệu'!$O$10:$O$10000,'Chi tiết'!$Q310))</f>
        <v/>
      </c>
      <c r="O310" s="219" t="str">
        <f t="array" aca="1" ref="O310" ca="1">IF($Q310="","",INDEX('Nhập liệu'!$P$10:$P$10000,'Chi tiết'!$Q310))</f>
        <v/>
      </c>
      <c r="P310" s="257"/>
      <c r="Q310" s="222" t="str">
        <f ca="1">IF(TYPE(MATCH($D$6,OFFSET('Nhập liệu'!$C$10,Q309,0):'Nhập liệu'!$C$10000,0)+Q309)=16,"",MATCH($D$6,OFFSET('Nhập liệu'!$C$10,Q309,0):'Nhập liệu'!$C$10000,0)+Q309)</f>
        <v/>
      </c>
    </row>
    <row r="311" spans="2:17" ht="15.75" customHeight="1">
      <c r="B311" s="217" t="str">
        <f t="array" aca="1" ref="B311" ca="1">IF($Q311="","",INDEX('Nhập liệu'!$B$10:$B$10000,'Chi tiết'!$Q311))</f>
        <v/>
      </c>
      <c r="C311" s="262"/>
      <c r="D311" s="218" t="str">
        <f t="array" aca="1" ref="D311" ca="1">IF($Q311="","",INDEX('Nhập liệu'!$E$10:$E$10000,'Chi tiết'!$Q311))</f>
        <v/>
      </c>
      <c r="E311" s="219" t="str">
        <f t="array" aca="1" ref="E311" ca="1">IF($Q311="","",INDEX('Nhập liệu'!$F$10:$F$10000,'Chi tiết'!$Q311))</f>
        <v/>
      </c>
      <c r="F311" s="220" t="str">
        <f t="array" aca="1" ref="F311" ca="1">IF($Q311="","",INDEX('Nhập liệu'!$G$10:$G$10000,'Chi tiết'!$Q311))</f>
        <v/>
      </c>
      <c r="G311" s="219" t="str">
        <f t="array" aca="1" ref="G311" ca="1">IF($Q311="","",INDEX('Nhập liệu'!$H$10:$H$10000,'Chi tiết'!$Q311))</f>
        <v/>
      </c>
      <c r="H311" s="219" t="str">
        <f t="array" aca="1" ref="H311" ca="1">IF($Q311="","",INDEX('Nhập liệu'!$I$10:$I$10000,'Chi tiết'!$Q311))</f>
        <v/>
      </c>
      <c r="I311" s="219" t="str">
        <f t="array" aca="1" ref="I311" ca="1">IF($Q311="","",INDEX('Nhập liệu'!$J$10:$J$10000,'Chi tiết'!$Q311))</f>
        <v/>
      </c>
      <c r="J311" s="219" t="str">
        <f t="array" aca="1" ref="J311" ca="1">IF($Q311="","",INDEX('Nhập liệu'!$K$10:$K$10000,'Chi tiết'!$Q311))</f>
        <v/>
      </c>
      <c r="K311" s="219" t="str">
        <f t="array" aca="1" ref="K311" ca="1">IF($Q311="","",INDEX('Nhập liệu'!$L$10:$L$10000,'Chi tiết'!$Q311))</f>
        <v/>
      </c>
      <c r="L311" s="219" t="str">
        <f t="array" aca="1" ref="L311" ca="1">IF($Q311="","",INDEX('Nhập liệu'!$M$10:$M$10000,'Chi tiết'!$Q311))</f>
        <v/>
      </c>
      <c r="M311" s="219" t="str">
        <f t="array" aca="1" ref="M311" ca="1">IF($Q311="","",INDEX('Nhập liệu'!$N$10:$N$10000,'Chi tiết'!$Q311))</f>
        <v/>
      </c>
      <c r="N311" s="219" t="str">
        <f t="array" aca="1" ref="N311" ca="1">IF($Q311="","",INDEX('Nhập liệu'!$O$10:$O$10000,'Chi tiết'!$Q311))</f>
        <v/>
      </c>
      <c r="O311" s="219" t="str">
        <f t="array" aca="1" ref="O311" ca="1">IF($Q311="","",INDEX('Nhập liệu'!$P$10:$P$10000,'Chi tiết'!$Q311))</f>
        <v/>
      </c>
      <c r="P311" s="257"/>
      <c r="Q311" s="222" t="str">
        <f ca="1">IF(TYPE(MATCH($D$6,OFFSET('Nhập liệu'!$C$10,Q310,0):'Nhập liệu'!$C$10000,0)+Q310)=16,"",MATCH($D$6,OFFSET('Nhập liệu'!$C$10,Q310,0):'Nhập liệu'!$C$10000,0)+Q310)</f>
        <v/>
      </c>
    </row>
    <row r="312" spans="2:17" ht="15.75" customHeight="1">
      <c r="B312" s="217" t="str">
        <f t="array" aca="1" ref="B312" ca="1">IF($Q312="","",INDEX('Nhập liệu'!$B$10:$B$10000,'Chi tiết'!$Q312))</f>
        <v/>
      </c>
      <c r="C312" s="262"/>
      <c r="D312" s="218" t="str">
        <f t="array" aca="1" ref="D312" ca="1">IF($Q312="","",INDEX('Nhập liệu'!$E$10:$E$10000,'Chi tiết'!$Q312))</f>
        <v/>
      </c>
      <c r="E312" s="219" t="str">
        <f t="array" aca="1" ref="E312" ca="1">IF($Q312="","",INDEX('Nhập liệu'!$F$10:$F$10000,'Chi tiết'!$Q312))</f>
        <v/>
      </c>
      <c r="F312" s="220" t="str">
        <f t="array" aca="1" ref="F312" ca="1">IF($Q312="","",INDEX('Nhập liệu'!$G$10:$G$10000,'Chi tiết'!$Q312))</f>
        <v/>
      </c>
      <c r="G312" s="219" t="str">
        <f t="array" aca="1" ref="G312" ca="1">IF($Q312="","",INDEX('Nhập liệu'!$H$10:$H$10000,'Chi tiết'!$Q312))</f>
        <v/>
      </c>
      <c r="H312" s="219" t="str">
        <f t="array" aca="1" ref="H312" ca="1">IF($Q312="","",INDEX('Nhập liệu'!$I$10:$I$10000,'Chi tiết'!$Q312))</f>
        <v/>
      </c>
      <c r="I312" s="219" t="str">
        <f t="array" aca="1" ref="I312" ca="1">IF($Q312="","",INDEX('Nhập liệu'!$J$10:$J$10000,'Chi tiết'!$Q312))</f>
        <v/>
      </c>
      <c r="J312" s="219" t="str">
        <f t="array" aca="1" ref="J312" ca="1">IF($Q312="","",INDEX('Nhập liệu'!$K$10:$K$10000,'Chi tiết'!$Q312))</f>
        <v/>
      </c>
      <c r="K312" s="219" t="str">
        <f t="array" aca="1" ref="K312" ca="1">IF($Q312="","",INDEX('Nhập liệu'!$L$10:$L$10000,'Chi tiết'!$Q312))</f>
        <v/>
      </c>
      <c r="L312" s="219" t="str">
        <f t="array" aca="1" ref="L312" ca="1">IF($Q312="","",INDEX('Nhập liệu'!$M$10:$M$10000,'Chi tiết'!$Q312))</f>
        <v/>
      </c>
      <c r="M312" s="219" t="str">
        <f t="array" aca="1" ref="M312" ca="1">IF($Q312="","",INDEX('Nhập liệu'!$N$10:$N$10000,'Chi tiết'!$Q312))</f>
        <v/>
      </c>
      <c r="N312" s="219" t="str">
        <f t="array" aca="1" ref="N312" ca="1">IF($Q312="","",INDEX('Nhập liệu'!$O$10:$O$10000,'Chi tiết'!$Q312))</f>
        <v/>
      </c>
      <c r="O312" s="219" t="str">
        <f t="array" aca="1" ref="O312" ca="1">IF($Q312="","",INDEX('Nhập liệu'!$P$10:$P$10000,'Chi tiết'!$Q312))</f>
        <v/>
      </c>
      <c r="P312" s="257"/>
      <c r="Q312" s="222" t="str">
        <f ca="1">IF(TYPE(MATCH($D$6,OFFSET('Nhập liệu'!$C$10,Q311,0):'Nhập liệu'!$C$10000,0)+Q311)=16,"",MATCH($D$6,OFFSET('Nhập liệu'!$C$10,Q311,0):'Nhập liệu'!$C$10000,0)+Q311)</f>
        <v/>
      </c>
    </row>
    <row r="313" spans="2:17" ht="15.75" customHeight="1">
      <c r="B313" s="217" t="str">
        <f t="array" aca="1" ref="B313" ca="1">IF($Q313="","",INDEX('Nhập liệu'!$B$10:$B$10000,'Chi tiết'!$Q313))</f>
        <v/>
      </c>
      <c r="C313" s="262"/>
      <c r="D313" s="218" t="str">
        <f t="array" aca="1" ref="D313" ca="1">IF($Q313="","",INDEX('Nhập liệu'!$E$10:$E$10000,'Chi tiết'!$Q313))</f>
        <v/>
      </c>
      <c r="E313" s="219" t="str">
        <f t="array" aca="1" ref="E313" ca="1">IF($Q313="","",INDEX('Nhập liệu'!$F$10:$F$10000,'Chi tiết'!$Q313))</f>
        <v/>
      </c>
      <c r="F313" s="220" t="str">
        <f t="array" aca="1" ref="F313" ca="1">IF($Q313="","",INDEX('Nhập liệu'!$G$10:$G$10000,'Chi tiết'!$Q313))</f>
        <v/>
      </c>
      <c r="G313" s="219" t="str">
        <f t="array" aca="1" ref="G313" ca="1">IF($Q313="","",INDEX('Nhập liệu'!$H$10:$H$10000,'Chi tiết'!$Q313))</f>
        <v/>
      </c>
      <c r="H313" s="219" t="str">
        <f t="array" aca="1" ref="H313" ca="1">IF($Q313="","",INDEX('Nhập liệu'!$I$10:$I$10000,'Chi tiết'!$Q313))</f>
        <v/>
      </c>
      <c r="I313" s="219" t="str">
        <f t="array" aca="1" ref="I313" ca="1">IF($Q313="","",INDEX('Nhập liệu'!$J$10:$J$10000,'Chi tiết'!$Q313))</f>
        <v/>
      </c>
      <c r="J313" s="219" t="str">
        <f t="array" aca="1" ref="J313" ca="1">IF($Q313="","",INDEX('Nhập liệu'!$K$10:$K$10000,'Chi tiết'!$Q313))</f>
        <v/>
      </c>
      <c r="K313" s="219" t="str">
        <f t="array" aca="1" ref="K313" ca="1">IF($Q313="","",INDEX('Nhập liệu'!$L$10:$L$10000,'Chi tiết'!$Q313))</f>
        <v/>
      </c>
      <c r="L313" s="219" t="str">
        <f t="array" aca="1" ref="L313" ca="1">IF($Q313="","",INDEX('Nhập liệu'!$M$10:$M$10000,'Chi tiết'!$Q313))</f>
        <v/>
      </c>
      <c r="M313" s="219" t="str">
        <f t="array" aca="1" ref="M313" ca="1">IF($Q313="","",INDEX('Nhập liệu'!$N$10:$N$10000,'Chi tiết'!$Q313))</f>
        <v/>
      </c>
      <c r="N313" s="219" t="str">
        <f t="array" aca="1" ref="N313" ca="1">IF($Q313="","",INDEX('Nhập liệu'!$O$10:$O$10000,'Chi tiết'!$Q313))</f>
        <v/>
      </c>
      <c r="O313" s="219" t="str">
        <f t="array" aca="1" ref="O313" ca="1">IF($Q313="","",INDEX('Nhập liệu'!$P$10:$P$10000,'Chi tiết'!$Q313))</f>
        <v/>
      </c>
      <c r="P313" s="257"/>
      <c r="Q313" s="222" t="str">
        <f ca="1">IF(TYPE(MATCH($D$6,OFFSET('Nhập liệu'!$C$10,Q312,0):'Nhập liệu'!$C$10000,0)+Q312)=16,"",MATCH($D$6,OFFSET('Nhập liệu'!$C$10,Q312,0):'Nhập liệu'!$C$10000,0)+Q312)</f>
        <v/>
      </c>
    </row>
    <row r="314" spans="2:17" ht="15.75" customHeight="1">
      <c r="B314" s="217" t="str">
        <f t="array" aca="1" ref="B314" ca="1">IF($Q314="","",INDEX('Nhập liệu'!$B$10:$B$10000,'Chi tiết'!$Q314))</f>
        <v/>
      </c>
      <c r="C314" s="262"/>
      <c r="D314" s="218" t="str">
        <f t="array" aca="1" ref="D314" ca="1">IF($Q314="","",INDEX('Nhập liệu'!$E$10:$E$10000,'Chi tiết'!$Q314))</f>
        <v/>
      </c>
      <c r="E314" s="219" t="str">
        <f t="array" aca="1" ref="E314" ca="1">IF($Q314="","",INDEX('Nhập liệu'!$F$10:$F$10000,'Chi tiết'!$Q314))</f>
        <v/>
      </c>
      <c r="F314" s="220" t="str">
        <f t="array" aca="1" ref="F314" ca="1">IF($Q314="","",INDEX('Nhập liệu'!$G$10:$G$10000,'Chi tiết'!$Q314))</f>
        <v/>
      </c>
      <c r="G314" s="219" t="str">
        <f t="array" aca="1" ref="G314" ca="1">IF($Q314="","",INDEX('Nhập liệu'!$H$10:$H$10000,'Chi tiết'!$Q314))</f>
        <v/>
      </c>
      <c r="H314" s="219" t="str">
        <f t="array" aca="1" ref="H314" ca="1">IF($Q314="","",INDEX('Nhập liệu'!$I$10:$I$10000,'Chi tiết'!$Q314))</f>
        <v/>
      </c>
      <c r="I314" s="219" t="str">
        <f t="array" aca="1" ref="I314" ca="1">IF($Q314="","",INDEX('Nhập liệu'!$J$10:$J$10000,'Chi tiết'!$Q314))</f>
        <v/>
      </c>
      <c r="J314" s="219" t="str">
        <f t="array" aca="1" ref="J314" ca="1">IF($Q314="","",INDEX('Nhập liệu'!$K$10:$K$10000,'Chi tiết'!$Q314))</f>
        <v/>
      </c>
      <c r="K314" s="219" t="str">
        <f t="array" aca="1" ref="K314" ca="1">IF($Q314="","",INDEX('Nhập liệu'!$L$10:$L$10000,'Chi tiết'!$Q314))</f>
        <v/>
      </c>
      <c r="L314" s="219" t="str">
        <f t="array" aca="1" ref="L314" ca="1">IF($Q314="","",INDEX('Nhập liệu'!$M$10:$M$10000,'Chi tiết'!$Q314))</f>
        <v/>
      </c>
      <c r="M314" s="219" t="str">
        <f t="array" aca="1" ref="M314" ca="1">IF($Q314="","",INDEX('Nhập liệu'!$N$10:$N$10000,'Chi tiết'!$Q314))</f>
        <v/>
      </c>
      <c r="N314" s="219" t="str">
        <f t="array" aca="1" ref="N314" ca="1">IF($Q314="","",INDEX('Nhập liệu'!$O$10:$O$10000,'Chi tiết'!$Q314))</f>
        <v/>
      </c>
      <c r="O314" s="219" t="str">
        <f t="array" aca="1" ref="O314" ca="1">IF($Q314="","",INDEX('Nhập liệu'!$P$10:$P$10000,'Chi tiết'!$Q314))</f>
        <v/>
      </c>
      <c r="P314" s="257"/>
      <c r="Q314" s="222" t="str">
        <f ca="1">IF(TYPE(MATCH($D$6,OFFSET('Nhập liệu'!$C$10,Q313,0):'Nhập liệu'!$C$10000,0)+Q313)=16,"",MATCH($D$6,OFFSET('Nhập liệu'!$C$10,Q313,0):'Nhập liệu'!$C$10000,0)+Q313)</f>
        <v/>
      </c>
    </row>
    <row r="315" spans="2:17" ht="15.75" customHeight="1">
      <c r="B315" s="217" t="str">
        <f t="array" aca="1" ref="B315" ca="1">IF($Q315="","",INDEX('Nhập liệu'!$B$10:$B$10000,'Chi tiết'!$Q315))</f>
        <v/>
      </c>
      <c r="C315" s="262"/>
      <c r="D315" s="218" t="str">
        <f t="array" aca="1" ref="D315" ca="1">IF($Q315="","",INDEX('Nhập liệu'!$E$10:$E$10000,'Chi tiết'!$Q315))</f>
        <v/>
      </c>
      <c r="E315" s="219" t="str">
        <f t="array" aca="1" ref="E315" ca="1">IF($Q315="","",INDEX('Nhập liệu'!$F$10:$F$10000,'Chi tiết'!$Q315))</f>
        <v/>
      </c>
      <c r="F315" s="220" t="str">
        <f t="array" aca="1" ref="F315" ca="1">IF($Q315="","",INDEX('Nhập liệu'!$G$10:$G$10000,'Chi tiết'!$Q315))</f>
        <v/>
      </c>
      <c r="G315" s="219" t="str">
        <f t="array" aca="1" ref="G315" ca="1">IF($Q315="","",INDEX('Nhập liệu'!$H$10:$H$10000,'Chi tiết'!$Q315))</f>
        <v/>
      </c>
      <c r="H315" s="219" t="str">
        <f t="array" aca="1" ref="H315" ca="1">IF($Q315="","",INDEX('Nhập liệu'!$I$10:$I$10000,'Chi tiết'!$Q315))</f>
        <v/>
      </c>
      <c r="I315" s="219" t="str">
        <f t="array" aca="1" ref="I315" ca="1">IF($Q315="","",INDEX('Nhập liệu'!$J$10:$J$10000,'Chi tiết'!$Q315))</f>
        <v/>
      </c>
      <c r="J315" s="219" t="str">
        <f t="array" aca="1" ref="J315" ca="1">IF($Q315="","",INDEX('Nhập liệu'!$K$10:$K$10000,'Chi tiết'!$Q315))</f>
        <v/>
      </c>
      <c r="K315" s="219" t="str">
        <f t="array" aca="1" ref="K315" ca="1">IF($Q315="","",INDEX('Nhập liệu'!$L$10:$L$10000,'Chi tiết'!$Q315))</f>
        <v/>
      </c>
      <c r="L315" s="219" t="str">
        <f t="array" aca="1" ref="L315" ca="1">IF($Q315="","",INDEX('Nhập liệu'!$M$10:$M$10000,'Chi tiết'!$Q315))</f>
        <v/>
      </c>
      <c r="M315" s="219" t="str">
        <f t="array" aca="1" ref="M315" ca="1">IF($Q315="","",INDEX('Nhập liệu'!$N$10:$N$10000,'Chi tiết'!$Q315))</f>
        <v/>
      </c>
      <c r="N315" s="219" t="str">
        <f t="array" aca="1" ref="N315" ca="1">IF($Q315="","",INDEX('Nhập liệu'!$O$10:$O$10000,'Chi tiết'!$Q315))</f>
        <v/>
      </c>
      <c r="O315" s="219" t="str">
        <f t="array" aca="1" ref="O315" ca="1">IF($Q315="","",INDEX('Nhập liệu'!$P$10:$P$10000,'Chi tiết'!$Q315))</f>
        <v/>
      </c>
      <c r="P315" s="257"/>
      <c r="Q315" s="222" t="str">
        <f ca="1">IF(TYPE(MATCH($D$6,OFFSET('Nhập liệu'!$C$10,Q314,0):'Nhập liệu'!$C$10000,0)+Q314)=16,"",MATCH($D$6,OFFSET('Nhập liệu'!$C$10,Q314,0):'Nhập liệu'!$C$10000,0)+Q314)</f>
        <v/>
      </c>
    </row>
    <row r="316" spans="2:17" ht="15.75" customHeight="1">
      <c r="B316" s="217" t="str">
        <f t="array" aca="1" ref="B316" ca="1">IF($Q316="","",INDEX('Nhập liệu'!$B$10:$B$10000,'Chi tiết'!$Q316))</f>
        <v/>
      </c>
      <c r="C316" s="262"/>
      <c r="D316" s="218" t="str">
        <f t="array" aca="1" ref="D316" ca="1">IF($Q316="","",INDEX('Nhập liệu'!$E$10:$E$10000,'Chi tiết'!$Q316))</f>
        <v/>
      </c>
      <c r="E316" s="219" t="str">
        <f t="array" aca="1" ref="E316" ca="1">IF($Q316="","",INDEX('Nhập liệu'!$F$10:$F$10000,'Chi tiết'!$Q316))</f>
        <v/>
      </c>
      <c r="F316" s="220" t="str">
        <f t="array" aca="1" ref="F316" ca="1">IF($Q316="","",INDEX('Nhập liệu'!$G$10:$G$10000,'Chi tiết'!$Q316))</f>
        <v/>
      </c>
      <c r="G316" s="219" t="str">
        <f t="array" aca="1" ref="G316" ca="1">IF($Q316="","",INDEX('Nhập liệu'!$H$10:$H$10000,'Chi tiết'!$Q316))</f>
        <v/>
      </c>
      <c r="H316" s="219" t="str">
        <f t="array" aca="1" ref="H316" ca="1">IF($Q316="","",INDEX('Nhập liệu'!$I$10:$I$10000,'Chi tiết'!$Q316))</f>
        <v/>
      </c>
      <c r="I316" s="219" t="str">
        <f t="array" aca="1" ref="I316" ca="1">IF($Q316="","",INDEX('Nhập liệu'!$J$10:$J$10000,'Chi tiết'!$Q316))</f>
        <v/>
      </c>
      <c r="J316" s="219" t="str">
        <f t="array" aca="1" ref="J316" ca="1">IF($Q316="","",INDEX('Nhập liệu'!$K$10:$K$10000,'Chi tiết'!$Q316))</f>
        <v/>
      </c>
      <c r="K316" s="219" t="str">
        <f t="array" aca="1" ref="K316" ca="1">IF($Q316="","",INDEX('Nhập liệu'!$L$10:$L$10000,'Chi tiết'!$Q316))</f>
        <v/>
      </c>
      <c r="L316" s="219" t="str">
        <f t="array" aca="1" ref="L316" ca="1">IF($Q316="","",INDEX('Nhập liệu'!$M$10:$M$10000,'Chi tiết'!$Q316))</f>
        <v/>
      </c>
      <c r="M316" s="219" t="str">
        <f t="array" aca="1" ref="M316" ca="1">IF($Q316="","",INDEX('Nhập liệu'!$N$10:$N$10000,'Chi tiết'!$Q316))</f>
        <v/>
      </c>
      <c r="N316" s="219" t="str">
        <f t="array" aca="1" ref="N316" ca="1">IF($Q316="","",INDEX('Nhập liệu'!$O$10:$O$10000,'Chi tiết'!$Q316))</f>
        <v/>
      </c>
      <c r="O316" s="219" t="str">
        <f t="array" aca="1" ref="O316" ca="1">IF($Q316="","",INDEX('Nhập liệu'!$P$10:$P$10000,'Chi tiết'!$Q316))</f>
        <v/>
      </c>
      <c r="P316" s="257"/>
      <c r="Q316" s="222" t="str">
        <f ca="1">IF(TYPE(MATCH($D$6,OFFSET('Nhập liệu'!$C$10,Q315,0):'Nhập liệu'!$C$10000,0)+Q315)=16,"",MATCH($D$6,OFFSET('Nhập liệu'!$C$10,Q315,0):'Nhập liệu'!$C$10000,0)+Q315)</f>
        <v/>
      </c>
    </row>
    <row r="317" spans="2:17" ht="15.75" customHeight="1">
      <c r="B317" s="217" t="str">
        <f t="array" aca="1" ref="B317" ca="1">IF($Q317="","",INDEX('Nhập liệu'!$B$10:$B$10000,'Chi tiết'!$Q317))</f>
        <v/>
      </c>
      <c r="C317" s="262"/>
      <c r="D317" s="218" t="str">
        <f t="array" aca="1" ref="D317" ca="1">IF($Q317="","",INDEX('Nhập liệu'!$E$10:$E$10000,'Chi tiết'!$Q317))</f>
        <v/>
      </c>
      <c r="E317" s="219" t="str">
        <f t="array" aca="1" ref="E317" ca="1">IF($Q317="","",INDEX('Nhập liệu'!$F$10:$F$10000,'Chi tiết'!$Q317))</f>
        <v/>
      </c>
      <c r="F317" s="220" t="str">
        <f t="array" aca="1" ref="F317" ca="1">IF($Q317="","",INDEX('Nhập liệu'!$G$10:$G$10000,'Chi tiết'!$Q317))</f>
        <v/>
      </c>
      <c r="G317" s="219" t="str">
        <f t="array" aca="1" ref="G317" ca="1">IF($Q317="","",INDEX('Nhập liệu'!$H$10:$H$10000,'Chi tiết'!$Q317))</f>
        <v/>
      </c>
      <c r="H317" s="219" t="str">
        <f t="array" aca="1" ref="H317" ca="1">IF($Q317="","",INDEX('Nhập liệu'!$I$10:$I$10000,'Chi tiết'!$Q317))</f>
        <v/>
      </c>
      <c r="I317" s="219" t="str">
        <f t="array" aca="1" ref="I317" ca="1">IF($Q317="","",INDEX('Nhập liệu'!$J$10:$J$10000,'Chi tiết'!$Q317))</f>
        <v/>
      </c>
      <c r="J317" s="219" t="str">
        <f t="array" aca="1" ref="J317" ca="1">IF($Q317="","",INDEX('Nhập liệu'!$K$10:$K$10000,'Chi tiết'!$Q317))</f>
        <v/>
      </c>
      <c r="K317" s="219" t="str">
        <f t="array" aca="1" ref="K317" ca="1">IF($Q317="","",INDEX('Nhập liệu'!$L$10:$L$10000,'Chi tiết'!$Q317))</f>
        <v/>
      </c>
      <c r="L317" s="219" t="str">
        <f t="array" aca="1" ref="L317" ca="1">IF($Q317="","",INDEX('Nhập liệu'!$M$10:$M$10000,'Chi tiết'!$Q317))</f>
        <v/>
      </c>
      <c r="M317" s="219" t="str">
        <f t="array" aca="1" ref="M317" ca="1">IF($Q317="","",INDEX('Nhập liệu'!$N$10:$N$10000,'Chi tiết'!$Q317))</f>
        <v/>
      </c>
      <c r="N317" s="219" t="str">
        <f t="array" aca="1" ref="N317" ca="1">IF($Q317="","",INDEX('Nhập liệu'!$O$10:$O$10000,'Chi tiết'!$Q317))</f>
        <v/>
      </c>
      <c r="O317" s="219" t="str">
        <f t="array" aca="1" ref="O317" ca="1">IF($Q317="","",INDEX('Nhập liệu'!$P$10:$P$10000,'Chi tiết'!$Q317))</f>
        <v/>
      </c>
      <c r="P317" s="257"/>
      <c r="Q317" s="222" t="str">
        <f ca="1">IF(TYPE(MATCH($D$6,OFFSET('Nhập liệu'!$C$10,Q316,0):'Nhập liệu'!$C$10000,0)+Q316)=16,"",MATCH($D$6,OFFSET('Nhập liệu'!$C$10,Q316,0):'Nhập liệu'!$C$10000,0)+Q316)</f>
        <v/>
      </c>
    </row>
    <row r="318" spans="2:17" ht="15.75" customHeight="1">
      <c r="B318" s="217" t="str">
        <f t="array" aca="1" ref="B318" ca="1">IF($Q318="","",INDEX('Nhập liệu'!$B$10:$B$10000,'Chi tiết'!$Q318))</f>
        <v/>
      </c>
      <c r="C318" s="262"/>
      <c r="D318" s="218" t="str">
        <f t="array" aca="1" ref="D318" ca="1">IF($Q318="","",INDEX('Nhập liệu'!$E$10:$E$10000,'Chi tiết'!$Q318))</f>
        <v/>
      </c>
      <c r="E318" s="219" t="str">
        <f t="array" aca="1" ref="E318" ca="1">IF($Q318="","",INDEX('Nhập liệu'!$F$10:$F$10000,'Chi tiết'!$Q318))</f>
        <v/>
      </c>
      <c r="F318" s="220" t="str">
        <f t="array" aca="1" ref="F318" ca="1">IF($Q318="","",INDEX('Nhập liệu'!$G$10:$G$10000,'Chi tiết'!$Q318))</f>
        <v/>
      </c>
      <c r="G318" s="219" t="str">
        <f t="array" aca="1" ref="G318" ca="1">IF($Q318="","",INDEX('Nhập liệu'!$H$10:$H$10000,'Chi tiết'!$Q318))</f>
        <v/>
      </c>
      <c r="H318" s="219" t="str">
        <f t="array" aca="1" ref="H318" ca="1">IF($Q318="","",INDEX('Nhập liệu'!$I$10:$I$10000,'Chi tiết'!$Q318))</f>
        <v/>
      </c>
      <c r="I318" s="219" t="str">
        <f t="array" aca="1" ref="I318" ca="1">IF($Q318="","",INDEX('Nhập liệu'!$J$10:$J$10000,'Chi tiết'!$Q318))</f>
        <v/>
      </c>
      <c r="J318" s="219" t="str">
        <f t="array" aca="1" ref="J318" ca="1">IF($Q318="","",INDEX('Nhập liệu'!$K$10:$K$10000,'Chi tiết'!$Q318))</f>
        <v/>
      </c>
      <c r="K318" s="219" t="str">
        <f t="array" aca="1" ref="K318" ca="1">IF($Q318="","",INDEX('Nhập liệu'!$L$10:$L$10000,'Chi tiết'!$Q318))</f>
        <v/>
      </c>
      <c r="L318" s="219" t="str">
        <f t="array" aca="1" ref="L318" ca="1">IF($Q318="","",INDEX('Nhập liệu'!$M$10:$M$10000,'Chi tiết'!$Q318))</f>
        <v/>
      </c>
      <c r="M318" s="219" t="str">
        <f t="array" aca="1" ref="M318" ca="1">IF($Q318="","",INDEX('Nhập liệu'!$N$10:$N$10000,'Chi tiết'!$Q318))</f>
        <v/>
      </c>
      <c r="N318" s="219" t="str">
        <f t="array" aca="1" ref="N318" ca="1">IF($Q318="","",INDEX('Nhập liệu'!$O$10:$O$10000,'Chi tiết'!$Q318))</f>
        <v/>
      </c>
      <c r="O318" s="219" t="str">
        <f t="array" aca="1" ref="O318" ca="1">IF($Q318="","",INDEX('Nhập liệu'!$P$10:$P$10000,'Chi tiết'!$Q318))</f>
        <v/>
      </c>
      <c r="P318" s="257"/>
      <c r="Q318" s="222" t="str">
        <f ca="1">IF(TYPE(MATCH($D$6,OFFSET('Nhập liệu'!$C$10,Q317,0):'Nhập liệu'!$C$10000,0)+Q317)=16,"",MATCH($D$6,OFFSET('Nhập liệu'!$C$10,Q317,0):'Nhập liệu'!$C$10000,0)+Q317)</f>
        <v/>
      </c>
    </row>
    <row r="319" spans="2:17" ht="15.75" customHeight="1">
      <c r="B319" s="217" t="str">
        <f t="array" aca="1" ref="B319" ca="1">IF($Q319="","",INDEX('Nhập liệu'!$B$10:$B$10000,'Chi tiết'!$Q319))</f>
        <v/>
      </c>
      <c r="C319" s="262"/>
      <c r="D319" s="218" t="str">
        <f t="array" aca="1" ref="D319" ca="1">IF($Q319="","",INDEX('Nhập liệu'!$E$10:$E$10000,'Chi tiết'!$Q319))</f>
        <v/>
      </c>
      <c r="E319" s="219" t="str">
        <f t="array" aca="1" ref="E319" ca="1">IF($Q319="","",INDEX('Nhập liệu'!$F$10:$F$10000,'Chi tiết'!$Q319))</f>
        <v/>
      </c>
      <c r="F319" s="220" t="str">
        <f t="array" aca="1" ref="F319" ca="1">IF($Q319="","",INDEX('Nhập liệu'!$G$10:$G$10000,'Chi tiết'!$Q319))</f>
        <v/>
      </c>
      <c r="G319" s="219" t="str">
        <f t="array" aca="1" ref="G319" ca="1">IF($Q319="","",INDEX('Nhập liệu'!$H$10:$H$10000,'Chi tiết'!$Q319))</f>
        <v/>
      </c>
      <c r="H319" s="219" t="str">
        <f t="array" aca="1" ref="H319" ca="1">IF($Q319="","",INDEX('Nhập liệu'!$I$10:$I$10000,'Chi tiết'!$Q319))</f>
        <v/>
      </c>
      <c r="I319" s="219" t="str">
        <f t="array" aca="1" ref="I319" ca="1">IF($Q319="","",INDEX('Nhập liệu'!$J$10:$J$10000,'Chi tiết'!$Q319))</f>
        <v/>
      </c>
      <c r="J319" s="219" t="str">
        <f t="array" aca="1" ref="J319" ca="1">IF($Q319="","",INDEX('Nhập liệu'!$K$10:$K$10000,'Chi tiết'!$Q319))</f>
        <v/>
      </c>
      <c r="K319" s="219" t="str">
        <f t="array" aca="1" ref="K319" ca="1">IF($Q319="","",INDEX('Nhập liệu'!$L$10:$L$10000,'Chi tiết'!$Q319))</f>
        <v/>
      </c>
      <c r="L319" s="219" t="str">
        <f t="array" aca="1" ref="L319" ca="1">IF($Q319="","",INDEX('Nhập liệu'!$M$10:$M$10000,'Chi tiết'!$Q319))</f>
        <v/>
      </c>
      <c r="M319" s="219" t="str">
        <f t="array" aca="1" ref="M319" ca="1">IF($Q319="","",INDEX('Nhập liệu'!$N$10:$N$10000,'Chi tiết'!$Q319))</f>
        <v/>
      </c>
      <c r="N319" s="219" t="str">
        <f t="array" aca="1" ref="N319" ca="1">IF($Q319="","",INDEX('Nhập liệu'!$O$10:$O$10000,'Chi tiết'!$Q319))</f>
        <v/>
      </c>
      <c r="O319" s="219" t="str">
        <f t="array" aca="1" ref="O319" ca="1">IF($Q319="","",INDEX('Nhập liệu'!$P$10:$P$10000,'Chi tiết'!$Q319))</f>
        <v/>
      </c>
      <c r="P319" s="257"/>
      <c r="Q319" s="222" t="str">
        <f ca="1">IF(TYPE(MATCH($D$6,OFFSET('Nhập liệu'!$C$10,Q318,0):'Nhập liệu'!$C$10000,0)+Q318)=16,"",MATCH($D$6,OFFSET('Nhập liệu'!$C$10,Q318,0):'Nhập liệu'!$C$10000,0)+Q318)</f>
        <v/>
      </c>
    </row>
    <row r="320" spans="2:17" ht="15.75" customHeight="1">
      <c r="B320" s="217" t="str">
        <f t="array" aca="1" ref="B320" ca="1">IF($Q320="","",INDEX('Nhập liệu'!$B$10:$B$10000,'Chi tiết'!$Q320))</f>
        <v/>
      </c>
      <c r="C320" s="262"/>
      <c r="D320" s="218" t="str">
        <f t="array" aca="1" ref="D320" ca="1">IF($Q320="","",INDEX('Nhập liệu'!$E$10:$E$10000,'Chi tiết'!$Q320))</f>
        <v/>
      </c>
      <c r="E320" s="219" t="str">
        <f t="array" aca="1" ref="E320" ca="1">IF($Q320="","",INDEX('Nhập liệu'!$F$10:$F$10000,'Chi tiết'!$Q320))</f>
        <v/>
      </c>
      <c r="F320" s="220" t="str">
        <f t="array" aca="1" ref="F320" ca="1">IF($Q320="","",INDEX('Nhập liệu'!$G$10:$G$10000,'Chi tiết'!$Q320))</f>
        <v/>
      </c>
      <c r="G320" s="219" t="str">
        <f t="array" aca="1" ref="G320" ca="1">IF($Q320="","",INDEX('Nhập liệu'!$H$10:$H$10000,'Chi tiết'!$Q320))</f>
        <v/>
      </c>
      <c r="H320" s="219" t="str">
        <f t="array" aca="1" ref="H320" ca="1">IF($Q320="","",INDEX('Nhập liệu'!$I$10:$I$10000,'Chi tiết'!$Q320))</f>
        <v/>
      </c>
      <c r="I320" s="219" t="str">
        <f t="array" aca="1" ref="I320" ca="1">IF($Q320="","",INDEX('Nhập liệu'!$J$10:$J$10000,'Chi tiết'!$Q320))</f>
        <v/>
      </c>
      <c r="J320" s="219" t="str">
        <f t="array" aca="1" ref="J320" ca="1">IF($Q320="","",INDEX('Nhập liệu'!$K$10:$K$10000,'Chi tiết'!$Q320))</f>
        <v/>
      </c>
      <c r="K320" s="219" t="str">
        <f t="array" aca="1" ref="K320" ca="1">IF($Q320="","",INDEX('Nhập liệu'!$L$10:$L$10000,'Chi tiết'!$Q320))</f>
        <v/>
      </c>
      <c r="L320" s="219" t="str">
        <f t="array" aca="1" ref="L320" ca="1">IF($Q320="","",INDEX('Nhập liệu'!$M$10:$M$10000,'Chi tiết'!$Q320))</f>
        <v/>
      </c>
      <c r="M320" s="219" t="str">
        <f t="array" aca="1" ref="M320" ca="1">IF($Q320="","",INDEX('Nhập liệu'!$N$10:$N$10000,'Chi tiết'!$Q320))</f>
        <v/>
      </c>
      <c r="N320" s="219" t="str">
        <f t="array" aca="1" ref="N320" ca="1">IF($Q320="","",INDEX('Nhập liệu'!$O$10:$O$10000,'Chi tiết'!$Q320))</f>
        <v/>
      </c>
      <c r="O320" s="219" t="str">
        <f t="array" aca="1" ref="O320" ca="1">IF($Q320="","",INDEX('Nhập liệu'!$P$10:$P$10000,'Chi tiết'!$Q320))</f>
        <v/>
      </c>
      <c r="P320" s="257"/>
      <c r="Q320" s="222" t="str">
        <f ca="1">IF(TYPE(MATCH($D$6,OFFSET('Nhập liệu'!$C$10,Q319,0):'Nhập liệu'!$C$10000,0)+Q319)=16,"",MATCH($D$6,OFFSET('Nhập liệu'!$C$10,Q319,0):'Nhập liệu'!$C$10000,0)+Q319)</f>
        <v/>
      </c>
    </row>
    <row r="321" spans="2:17" ht="15.75" customHeight="1">
      <c r="B321" s="217" t="str">
        <f t="array" aca="1" ref="B321" ca="1">IF($Q321="","",INDEX('Nhập liệu'!$B$10:$B$10000,'Chi tiết'!$Q321))</f>
        <v/>
      </c>
      <c r="C321" s="262"/>
      <c r="D321" s="218" t="str">
        <f t="array" aca="1" ref="D321" ca="1">IF($Q321="","",INDEX('Nhập liệu'!$E$10:$E$10000,'Chi tiết'!$Q321))</f>
        <v/>
      </c>
      <c r="E321" s="219" t="str">
        <f t="array" aca="1" ref="E321" ca="1">IF($Q321="","",INDEX('Nhập liệu'!$F$10:$F$10000,'Chi tiết'!$Q321))</f>
        <v/>
      </c>
      <c r="F321" s="220" t="str">
        <f t="array" aca="1" ref="F321" ca="1">IF($Q321="","",INDEX('Nhập liệu'!$G$10:$G$10000,'Chi tiết'!$Q321))</f>
        <v/>
      </c>
      <c r="G321" s="219" t="str">
        <f t="array" aca="1" ref="G321" ca="1">IF($Q321="","",INDEX('Nhập liệu'!$H$10:$H$10000,'Chi tiết'!$Q321))</f>
        <v/>
      </c>
      <c r="H321" s="219" t="str">
        <f t="array" aca="1" ref="H321" ca="1">IF($Q321="","",INDEX('Nhập liệu'!$I$10:$I$10000,'Chi tiết'!$Q321))</f>
        <v/>
      </c>
      <c r="I321" s="219" t="str">
        <f t="array" aca="1" ref="I321" ca="1">IF($Q321="","",INDEX('Nhập liệu'!$J$10:$J$10000,'Chi tiết'!$Q321))</f>
        <v/>
      </c>
      <c r="J321" s="219" t="str">
        <f t="array" aca="1" ref="J321" ca="1">IF($Q321="","",INDEX('Nhập liệu'!$K$10:$K$10000,'Chi tiết'!$Q321))</f>
        <v/>
      </c>
      <c r="K321" s="219" t="str">
        <f t="array" aca="1" ref="K321" ca="1">IF($Q321="","",INDEX('Nhập liệu'!$L$10:$L$10000,'Chi tiết'!$Q321))</f>
        <v/>
      </c>
      <c r="L321" s="219" t="str">
        <f t="array" aca="1" ref="L321" ca="1">IF($Q321="","",INDEX('Nhập liệu'!$M$10:$M$10000,'Chi tiết'!$Q321))</f>
        <v/>
      </c>
      <c r="M321" s="219" t="str">
        <f t="array" aca="1" ref="M321" ca="1">IF($Q321="","",INDEX('Nhập liệu'!$N$10:$N$10000,'Chi tiết'!$Q321))</f>
        <v/>
      </c>
      <c r="N321" s="219" t="str">
        <f t="array" aca="1" ref="N321" ca="1">IF($Q321="","",INDEX('Nhập liệu'!$O$10:$O$10000,'Chi tiết'!$Q321))</f>
        <v/>
      </c>
      <c r="O321" s="219" t="str">
        <f t="array" aca="1" ref="O321" ca="1">IF($Q321="","",INDEX('Nhập liệu'!$P$10:$P$10000,'Chi tiết'!$Q321))</f>
        <v/>
      </c>
      <c r="P321" s="257"/>
      <c r="Q321" s="222" t="str">
        <f ca="1">IF(TYPE(MATCH($D$6,OFFSET('Nhập liệu'!$C$10,Q320,0):'Nhập liệu'!$C$10000,0)+Q320)=16,"",MATCH($D$6,OFFSET('Nhập liệu'!$C$10,Q320,0):'Nhập liệu'!$C$10000,0)+Q320)</f>
        <v/>
      </c>
    </row>
    <row r="322" spans="2:17" ht="15.75" customHeight="1">
      <c r="B322" s="217" t="str">
        <f t="array" aca="1" ref="B322" ca="1">IF($Q322="","",INDEX('Nhập liệu'!$B$10:$B$10000,'Chi tiết'!$Q322))</f>
        <v/>
      </c>
      <c r="C322" s="262"/>
      <c r="D322" s="218" t="str">
        <f t="array" aca="1" ref="D322" ca="1">IF($Q322="","",INDEX('Nhập liệu'!$E$10:$E$10000,'Chi tiết'!$Q322))</f>
        <v/>
      </c>
      <c r="E322" s="219" t="str">
        <f t="array" aca="1" ref="E322" ca="1">IF($Q322="","",INDEX('Nhập liệu'!$F$10:$F$10000,'Chi tiết'!$Q322))</f>
        <v/>
      </c>
      <c r="F322" s="220" t="str">
        <f t="array" aca="1" ref="F322" ca="1">IF($Q322="","",INDEX('Nhập liệu'!$G$10:$G$10000,'Chi tiết'!$Q322))</f>
        <v/>
      </c>
      <c r="G322" s="219" t="str">
        <f t="array" aca="1" ref="G322" ca="1">IF($Q322="","",INDEX('Nhập liệu'!$H$10:$H$10000,'Chi tiết'!$Q322))</f>
        <v/>
      </c>
      <c r="H322" s="219" t="str">
        <f t="array" aca="1" ref="H322" ca="1">IF($Q322="","",INDEX('Nhập liệu'!$I$10:$I$10000,'Chi tiết'!$Q322))</f>
        <v/>
      </c>
      <c r="I322" s="219" t="str">
        <f t="array" aca="1" ref="I322" ca="1">IF($Q322="","",INDEX('Nhập liệu'!$J$10:$J$10000,'Chi tiết'!$Q322))</f>
        <v/>
      </c>
      <c r="J322" s="219" t="str">
        <f t="array" aca="1" ref="J322" ca="1">IF($Q322="","",INDEX('Nhập liệu'!$K$10:$K$10000,'Chi tiết'!$Q322))</f>
        <v/>
      </c>
      <c r="K322" s="219" t="str">
        <f t="array" aca="1" ref="K322" ca="1">IF($Q322="","",INDEX('Nhập liệu'!$L$10:$L$10000,'Chi tiết'!$Q322))</f>
        <v/>
      </c>
      <c r="L322" s="219" t="str">
        <f t="array" aca="1" ref="L322" ca="1">IF($Q322="","",INDEX('Nhập liệu'!$M$10:$M$10000,'Chi tiết'!$Q322))</f>
        <v/>
      </c>
      <c r="M322" s="219" t="str">
        <f t="array" aca="1" ref="M322" ca="1">IF($Q322="","",INDEX('Nhập liệu'!$N$10:$N$10000,'Chi tiết'!$Q322))</f>
        <v/>
      </c>
      <c r="N322" s="219" t="str">
        <f t="array" aca="1" ref="N322" ca="1">IF($Q322="","",INDEX('Nhập liệu'!$O$10:$O$10000,'Chi tiết'!$Q322))</f>
        <v/>
      </c>
      <c r="O322" s="219" t="str">
        <f t="array" aca="1" ref="O322" ca="1">IF($Q322="","",INDEX('Nhập liệu'!$P$10:$P$10000,'Chi tiết'!$Q322))</f>
        <v/>
      </c>
      <c r="P322" s="257"/>
      <c r="Q322" s="222" t="str">
        <f ca="1">IF(TYPE(MATCH($D$6,OFFSET('Nhập liệu'!$C$10,Q321,0):'Nhập liệu'!$C$10000,0)+Q321)=16,"",MATCH($D$6,OFFSET('Nhập liệu'!$C$10,Q321,0):'Nhập liệu'!$C$10000,0)+Q321)</f>
        <v/>
      </c>
    </row>
    <row r="323" spans="2:17" ht="15.75" customHeight="1">
      <c r="B323" s="217" t="str">
        <f t="array" aca="1" ref="B323" ca="1">IF($Q323="","",INDEX('Nhập liệu'!$B$10:$B$10000,'Chi tiết'!$Q323))</f>
        <v/>
      </c>
      <c r="C323" s="262"/>
      <c r="D323" s="218" t="str">
        <f t="array" aca="1" ref="D323" ca="1">IF($Q323="","",INDEX('Nhập liệu'!$E$10:$E$10000,'Chi tiết'!$Q323))</f>
        <v/>
      </c>
      <c r="E323" s="219" t="str">
        <f t="array" aca="1" ref="E323" ca="1">IF($Q323="","",INDEX('Nhập liệu'!$F$10:$F$10000,'Chi tiết'!$Q323))</f>
        <v/>
      </c>
      <c r="F323" s="220" t="str">
        <f t="array" aca="1" ref="F323" ca="1">IF($Q323="","",INDEX('Nhập liệu'!$G$10:$G$10000,'Chi tiết'!$Q323))</f>
        <v/>
      </c>
      <c r="G323" s="219" t="str">
        <f t="array" aca="1" ref="G323" ca="1">IF($Q323="","",INDEX('Nhập liệu'!$H$10:$H$10000,'Chi tiết'!$Q323))</f>
        <v/>
      </c>
      <c r="H323" s="219" t="str">
        <f t="array" aca="1" ref="H323" ca="1">IF($Q323="","",INDEX('Nhập liệu'!$I$10:$I$10000,'Chi tiết'!$Q323))</f>
        <v/>
      </c>
      <c r="I323" s="219" t="str">
        <f t="array" aca="1" ref="I323" ca="1">IF($Q323="","",INDEX('Nhập liệu'!$J$10:$J$10000,'Chi tiết'!$Q323))</f>
        <v/>
      </c>
      <c r="J323" s="219" t="str">
        <f t="array" aca="1" ref="J323" ca="1">IF($Q323="","",INDEX('Nhập liệu'!$K$10:$K$10000,'Chi tiết'!$Q323))</f>
        <v/>
      </c>
      <c r="K323" s="219" t="str">
        <f t="array" aca="1" ref="K323" ca="1">IF($Q323="","",INDEX('Nhập liệu'!$L$10:$L$10000,'Chi tiết'!$Q323))</f>
        <v/>
      </c>
      <c r="L323" s="219" t="str">
        <f t="array" aca="1" ref="L323" ca="1">IF($Q323="","",INDEX('Nhập liệu'!$M$10:$M$10000,'Chi tiết'!$Q323))</f>
        <v/>
      </c>
      <c r="M323" s="219" t="str">
        <f t="array" aca="1" ref="M323" ca="1">IF($Q323="","",INDEX('Nhập liệu'!$N$10:$N$10000,'Chi tiết'!$Q323))</f>
        <v/>
      </c>
      <c r="N323" s="219" t="str">
        <f t="array" aca="1" ref="N323" ca="1">IF($Q323="","",INDEX('Nhập liệu'!$O$10:$O$10000,'Chi tiết'!$Q323))</f>
        <v/>
      </c>
      <c r="O323" s="219" t="str">
        <f t="array" aca="1" ref="O323" ca="1">IF($Q323="","",INDEX('Nhập liệu'!$P$10:$P$10000,'Chi tiết'!$Q323))</f>
        <v/>
      </c>
      <c r="P323" s="257"/>
      <c r="Q323" s="222" t="str">
        <f ca="1">IF(TYPE(MATCH($D$6,OFFSET('Nhập liệu'!$C$10,Q322,0):'Nhập liệu'!$C$10000,0)+Q322)=16,"",MATCH($D$6,OFFSET('Nhập liệu'!$C$10,Q322,0):'Nhập liệu'!$C$10000,0)+Q322)</f>
        <v/>
      </c>
    </row>
    <row r="324" spans="2:17" ht="15.75" customHeight="1">
      <c r="B324" s="217" t="str">
        <f t="array" aca="1" ref="B324" ca="1">IF($Q324="","",INDEX('Nhập liệu'!$B$10:$B$10000,'Chi tiết'!$Q324))</f>
        <v/>
      </c>
      <c r="C324" s="262"/>
      <c r="D324" s="218" t="str">
        <f t="array" aca="1" ref="D324" ca="1">IF($Q324="","",INDEX('Nhập liệu'!$E$10:$E$10000,'Chi tiết'!$Q324))</f>
        <v/>
      </c>
      <c r="E324" s="219" t="str">
        <f t="array" aca="1" ref="E324" ca="1">IF($Q324="","",INDEX('Nhập liệu'!$F$10:$F$10000,'Chi tiết'!$Q324))</f>
        <v/>
      </c>
      <c r="F324" s="220" t="str">
        <f t="array" aca="1" ref="F324" ca="1">IF($Q324="","",INDEX('Nhập liệu'!$G$10:$G$10000,'Chi tiết'!$Q324))</f>
        <v/>
      </c>
      <c r="G324" s="219" t="str">
        <f t="array" aca="1" ref="G324" ca="1">IF($Q324="","",INDEX('Nhập liệu'!$H$10:$H$10000,'Chi tiết'!$Q324))</f>
        <v/>
      </c>
      <c r="H324" s="219" t="str">
        <f t="array" aca="1" ref="H324" ca="1">IF($Q324="","",INDEX('Nhập liệu'!$I$10:$I$10000,'Chi tiết'!$Q324))</f>
        <v/>
      </c>
      <c r="I324" s="219" t="str">
        <f t="array" aca="1" ref="I324" ca="1">IF($Q324="","",INDEX('Nhập liệu'!$J$10:$J$10000,'Chi tiết'!$Q324))</f>
        <v/>
      </c>
      <c r="J324" s="219" t="str">
        <f t="array" aca="1" ref="J324" ca="1">IF($Q324="","",INDEX('Nhập liệu'!$K$10:$K$10000,'Chi tiết'!$Q324))</f>
        <v/>
      </c>
      <c r="K324" s="219" t="str">
        <f t="array" aca="1" ref="K324" ca="1">IF($Q324="","",INDEX('Nhập liệu'!$L$10:$L$10000,'Chi tiết'!$Q324))</f>
        <v/>
      </c>
      <c r="L324" s="219" t="str">
        <f t="array" aca="1" ref="L324" ca="1">IF($Q324="","",INDEX('Nhập liệu'!$M$10:$M$10000,'Chi tiết'!$Q324))</f>
        <v/>
      </c>
      <c r="M324" s="219" t="str">
        <f t="array" aca="1" ref="M324" ca="1">IF($Q324="","",INDEX('Nhập liệu'!$N$10:$N$10000,'Chi tiết'!$Q324))</f>
        <v/>
      </c>
      <c r="N324" s="219" t="str">
        <f t="array" aca="1" ref="N324" ca="1">IF($Q324="","",INDEX('Nhập liệu'!$O$10:$O$10000,'Chi tiết'!$Q324))</f>
        <v/>
      </c>
      <c r="O324" s="219" t="str">
        <f t="array" aca="1" ref="O324" ca="1">IF($Q324="","",INDEX('Nhập liệu'!$P$10:$P$10000,'Chi tiết'!$Q324))</f>
        <v/>
      </c>
      <c r="P324" s="257"/>
      <c r="Q324" s="222" t="str">
        <f ca="1">IF(TYPE(MATCH($D$6,OFFSET('Nhập liệu'!$C$10,Q323,0):'Nhập liệu'!$C$10000,0)+Q323)=16,"",MATCH($D$6,OFFSET('Nhập liệu'!$C$10,Q323,0):'Nhập liệu'!$C$10000,0)+Q323)</f>
        <v/>
      </c>
    </row>
    <row r="325" spans="2:17" ht="15.75" customHeight="1">
      <c r="B325" s="217" t="str">
        <f t="array" aca="1" ref="B325" ca="1">IF($Q325="","",INDEX('Nhập liệu'!$B$10:$B$10000,'Chi tiết'!$Q325))</f>
        <v/>
      </c>
      <c r="C325" s="262"/>
      <c r="D325" s="218" t="str">
        <f t="array" aca="1" ref="D325" ca="1">IF($Q325="","",INDEX('Nhập liệu'!$E$10:$E$10000,'Chi tiết'!$Q325))</f>
        <v/>
      </c>
      <c r="E325" s="219" t="str">
        <f t="array" aca="1" ref="E325" ca="1">IF($Q325="","",INDEX('Nhập liệu'!$F$10:$F$10000,'Chi tiết'!$Q325))</f>
        <v/>
      </c>
      <c r="F325" s="220" t="str">
        <f t="array" aca="1" ref="F325" ca="1">IF($Q325="","",INDEX('Nhập liệu'!$G$10:$G$10000,'Chi tiết'!$Q325))</f>
        <v/>
      </c>
      <c r="G325" s="219" t="str">
        <f t="array" aca="1" ref="G325" ca="1">IF($Q325="","",INDEX('Nhập liệu'!$H$10:$H$10000,'Chi tiết'!$Q325))</f>
        <v/>
      </c>
      <c r="H325" s="219" t="str">
        <f t="array" aca="1" ref="H325" ca="1">IF($Q325="","",INDEX('Nhập liệu'!$I$10:$I$10000,'Chi tiết'!$Q325))</f>
        <v/>
      </c>
      <c r="I325" s="219" t="str">
        <f t="array" aca="1" ref="I325" ca="1">IF($Q325="","",INDEX('Nhập liệu'!$J$10:$J$10000,'Chi tiết'!$Q325))</f>
        <v/>
      </c>
      <c r="J325" s="219" t="str">
        <f t="array" aca="1" ref="J325" ca="1">IF($Q325="","",INDEX('Nhập liệu'!$K$10:$K$10000,'Chi tiết'!$Q325))</f>
        <v/>
      </c>
      <c r="K325" s="219" t="str">
        <f t="array" aca="1" ref="K325" ca="1">IF($Q325="","",INDEX('Nhập liệu'!$L$10:$L$10000,'Chi tiết'!$Q325))</f>
        <v/>
      </c>
      <c r="L325" s="219" t="str">
        <f t="array" aca="1" ref="L325" ca="1">IF($Q325="","",INDEX('Nhập liệu'!$M$10:$M$10000,'Chi tiết'!$Q325))</f>
        <v/>
      </c>
      <c r="M325" s="219" t="str">
        <f t="array" aca="1" ref="M325" ca="1">IF($Q325="","",INDEX('Nhập liệu'!$N$10:$N$10000,'Chi tiết'!$Q325))</f>
        <v/>
      </c>
      <c r="N325" s="219" t="str">
        <f t="array" aca="1" ref="N325" ca="1">IF($Q325="","",INDEX('Nhập liệu'!$O$10:$O$10000,'Chi tiết'!$Q325))</f>
        <v/>
      </c>
      <c r="O325" s="219" t="str">
        <f t="array" aca="1" ref="O325" ca="1">IF($Q325="","",INDEX('Nhập liệu'!$P$10:$P$10000,'Chi tiết'!$Q325))</f>
        <v/>
      </c>
      <c r="P325" s="257"/>
      <c r="Q325" s="222" t="str">
        <f ca="1">IF(TYPE(MATCH($D$6,OFFSET('Nhập liệu'!$C$10,Q324,0):'Nhập liệu'!$C$10000,0)+Q324)=16,"",MATCH($D$6,OFFSET('Nhập liệu'!$C$10,Q324,0):'Nhập liệu'!$C$10000,0)+Q324)</f>
        <v/>
      </c>
    </row>
    <row r="326" spans="2:17" ht="15.75" customHeight="1">
      <c r="B326" s="217" t="str">
        <f t="array" aca="1" ref="B326" ca="1">IF($Q326="","",INDEX('Nhập liệu'!$B$10:$B$10000,'Chi tiết'!$Q326))</f>
        <v/>
      </c>
      <c r="C326" s="262"/>
      <c r="D326" s="218" t="str">
        <f t="array" aca="1" ref="D326" ca="1">IF($Q326="","",INDEX('Nhập liệu'!$E$10:$E$10000,'Chi tiết'!$Q326))</f>
        <v/>
      </c>
      <c r="E326" s="219" t="str">
        <f t="array" aca="1" ref="E326" ca="1">IF($Q326="","",INDEX('Nhập liệu'!$F$10:$F$10000,'Chi tiết'!$Q326))</f>
        <v/>
      </c>
      <c r="F326" s="220" t="str">
        <f t="array" aca="1" ref="F326" ca="1">IF($Q326="","",INDEX('Nhập liệu'!$G$10:$G$10000,'Chi tiết'!$Q326))</f>
        <v/>
      </c>
      <c r="G326" s="219" t="str">
        <f t="array" aca="1" ref="G326" ca="1">IF($Q326="","",INDEX('Nhập liệu'!$H$10:$H$10000,'Chi tiết'!$Q326))</f>
        <v/>
      </c>
      <c r="H326" s="219" t="str">
        <f t="array" aca="1" ref="H326" ca="1">IF($Q326="","",INDEX('Nhập liệu'!$I$10:$I$10000,'Chi tiết'!$Q326))</f>
        <v/>
      </c>
      <c r="I326" s="219" t="str">
        <f t="array" aca="1" ref="I326" ca="1">IF($Q326="","",INDEX('Nhập liệu'!$J$10:$J$10000,'Chi tiết'!$Q326))</f>
        <v/>
      </c>
      <c r="J326" s="219" t="str">
        <f t="array" aca="1" ref="J326" ca="1">IF($Q326="","",INDEX('Nhập liệu'!$K$10:$K$10000,'Chi tiết'!$Q326))</f>
        <v/>
      </c>
      <c r="K326" s="219" t="str">
        <f t="array" aca="1" ref="K326" ca="1">IF($Q326="","",INDEX('Nhập liệu'!$L$10:$L$10000,'Chi tiết'!$Q326))</f>
        <v/>
      </c>
      <c r="L326" s="219" t="str">
        <f t="array" aca="1" ref="L326" ca="1">IF($Q326="","",INDEX('Nhập liệu'!$M$10:$M$10000,'Chi tiết'!$Q326))</f>
        <v/>
      </c>
      <c r="M326" s="219" t="str">
        <f t="array" aca="1" ref="M326" ca="1">IF($Q326="","",INDEX('Nhập liệu'!$N$10:$N$10000,'Chi tiết'!$Q326))</f>
        <v/>
      </c>
      <c r="N326" s="219" t="str">
        <f t="array" aca="1" ref="N326" ca="1">IF($Q326="","",INDEX('Nhập liệu'!$O$10:$O$10000,'Chi tiết'!$Q326))</f>
        <v/>
      </c>
      <c r="O326" s="219" t="str">
        <f t="array" aca="1" ref="O326" ca="1">IF($Q326="","",INDEX('Nhập liệu'!$P$10:$P$10000,'Chi tiết'!$Q326))</f>
        <v/>
      </c>
      <c r="P326" s="257"/>
      <c r="Q326" s="222" t="str">
        <f ca="1">IF(TYPE(MATCH($D$6,OFFSET('Nhập liệu'!$C$10,Q325,0):'Nhập liệu'!$C$10000,0)+Q325)=16,"",MATCH($D$6,OFFSET('Nhập liệu'!$C$10,Q325,0):'Nhập liệu'!$C$10000,0)+Q325)</f>
        <v/>
      </c>
    </row>
    <row r="327" spans="2:17" ht="15.75" customHeight="1">
      <c r="B327" s="217" t="str">
        <f t="array" aca="1" ref="B327" ca="1">IF($Q327="","",INDEX('Nhập liệu'!$B$10:$B$10000,'Chi tiết'!$Q327))</f>
        <v/>
      </c>
      <c r="C327" s="262"/>
      <c r="D327" s="218" t="str">
        <f t="array" aca="1" ref="D327" ca="1">IF($Q327="","",INDEX('Nhập liệu'!$E$10:$E$10000,'Chi tiết'!$Q327))</f>
        <v/>
      </c>
      <c r="E327" s="219" t="str">
        <f t="array" aca="1" ref="E327" ca="1">IF($Q327="","",INDEX('Nhập liệu'!$F$10:$F$10000,'Chi tiết'!$Q327))</f>
        <v/>
      </c>
      <c r="F327" s="220" t="str">
        <f t="array" aca="1" ref="F327" ca="1">IF($Q327="","",INDEX('Nhập liệu'!$G$10:$G$10000,'Chi tiết'!$Q327))</f>
        <v/>
      </c>
      <c r="G327" s="219" t="str">
        <f t="array" aca="1" ref="G327" ca="1">IF($Q327="","",INDEX('Nhập liệu'!$H$10:$H$10000,'Chi tiết'!$Q327))</f>
        <v/>
      </c>
      <c r="H327" s="219" t="str">
        <f t="array" aca="1" ref="H327" ca="1">IF($Q327="","",INDEX('Nhập liệu'!$I$10:$I$10000,'Chi tiết'!$Q327))</f>
        <v/>
      </c>
      <c r="I327" s="219" t="str">
        <f t="array" aca="1" ref="I327" ca="1">IF($Q327="","",INDEX('Nhập liệu'!$J$10:$J$10000,'Chi tiết'!$Q327))</f>
        <v/>
      </c>
      <c r="J327" s="219" t="str">
        <f t="array" aca="1" ref="J327" ca="1">IF($Q327="","",INDEX('Nhập liệu'!$K$10:$K$10000,'Chi tiết'!$Q327))</f>
        <v/>
      </c>
      <c r="K327" s="219" t="str">
        <f t="array" aca="1" ref="K327" ca="1">IF($Q327="","",INDEX('Nhập liệu'!$L$10:$L$10000,'Chi tiết'!$Q327))</f>
        <v/>
      </c>
      <c r="L327" s="219" t="str">
        <f t="array" aca="1" ref="L327" ca="1">IF($Q327="","",INDEX('Nhập liệu'!$M$10:$M$10000,'Chi tiết'!$Q327))</f>
        <v/>
      </c>
      <c r="M327" s="219" t="str">
        <f t="array" aca="1" ref="M327" ca="1">IF($Q327="","",INDEX('Nhập liệu'!$N$10:$N$10000,'Chi tiết'!$Q327))</f>
        <v/>
      </c>
      <c r="N327" s="219" t="str">
        <f t="array" aca="1" ref="N327" ca="1">IF($Q327="","",INDEX('Nhập liệu'!$O$10:$O$10000,'Chi tiết'!$Q327))</f>
        <v/>
      </c>
      <c r="O327" s="219" t="str">
        <f t="array" aca="1" ref="O327" ca="1">IF($Q327="","",INDEX('Nhập liệu'!$P$10:$P$10000,'Chi tiết'!$Q327))</f>
        <v/>
      </c>
      <c r="P327" s="257"/>
      <c r="Q327" s="222" t="str">
        <f ca="1">IF(TYPE(MATCH($D$6,OFFSET('Nhập liệu'!$C$10,Q326,0):'Nhập liệu'!$C$10000,0)+Q326)=16,"",MATCH($D$6,OFFSET('Nhập liệu'!$C$10,Q326,0):'Nhập liệu'!$C$10000,0)+Q326)</f>
        <v/>
      </c>
    </row>
    <row r="328" spans="2:17" ht="15.75" customHeight="1">
      <c r="B328" s="217" t="str">
        <f t="array" aca="1" ref="B328" ca="1">IF($Q328="","",INDEX('Nhập liệu'!$B$10:$B$10000,'Chi tiết'!$Q328))</f>
        <v/>
      </c>
      <c r="C328" s="262"/>
      <c r="D328" s="218" t="str">
        <f t="array" aca="1" ref="D328" ca="1">IF($Q328="","",INDEX('Nhập liệu'!$E$10:$E$10000,'Chi tiết'!$Q328))</f>
        <v/>
      </c>
      <c r="E328" s="219" t="str">
        <f t="array" aca="1" ref="E328" ca="1">IF($Q328="","",INDEX('Nhập liệu'!$F$10:$F$10000,'Chi tiết'!$Q328))</f>
        <v/>
      </c>
      <c r="F328" s="220" t="str">
        <f t="array" aca="1" ref="F328" ca="1">IF($Q328="","",INDEX('Nhập liệu'!$G$10:$G$10000,'Chi tiết'!$Q328))</f>
        <v/>
      </c>
      <c r="G328" s="219" t="str">
        <f t="array" aca="1" ref="G328" ca="1">IF($Q328="","",INDEX('Nhập liệu'!$H$10:$H$10000,'Chi tiết'!$Q328))</f>
        <v/>
      </c>
      <c r="H328" s="219" t="str">
        <f t="array" aca="1" ref="H328" ca="1">IF($Q328="","",INDEX('Nhập liệu'!$I$10:$I$10000,'Chi tiết'!$Q328))</f>
        <v/>
      </c>
      <c r="I328" s="219" t="str">
        <f t="array" aca="1" ref="I328" ca="1">IF($Q328="","",INDEX('Nhập liệu'!$J$10:$J$10000,'Chi tiết'!$Q328))</f>
        <v/>
      </c>
      <c r="J328" s="219" t="str">
        <f t="array" aca="1" ref="J328" ca="1">IF($Q328="","",INDEX('Nhập liệu'!$K$10:$K$10000,'Chi tiết'!$Q328))</f>
        <v/>
      </c>
      <c r="K328" s="219" t="str">
        <f t="array" aca="1" ref="K328" ca="1">IF($Q328="","",INDEX('Nhập liệu'!$L$10:$L$10000,'Chi tiết'!$Q328))</f>
        <v/>
      </c>
      <c r="L328" s="219" t="str">
        <f t="array" aca="1" ref="L328" ca="1">IF($Q328="","",INDEX('Nhập liệu'!$M$10:$M$10000,'Chi tiết'!$Q328))</f>
        <v/>
      </c>
      <c r="M328" s="219" t="str">
        <f t="array" aca="1" ref="M328" ca="1">IF($Q328="","",INDEX('Nhập liệu'!$N$10:$N$10000,'Chi tiết'!$Q328))</f>
        <v/>
      </c>
      <c r="N328" s="219" t="str">
        <f t="array" aca="1" ref="N328" ca="1">IF($Q328="","",INDEX('Nhập liệu'!$O$10:$O$10000,'Chi tiết'!$Q328))</f>
        <v/>
      </c>
      <c r="O328" s="219" t="str">
        <f t="array" aca="1" ref="O328" ca="1">IF($Q328="","",INDEX('Nhập liệu'!$P$10:$P$10000,'Chi tiết'!$Q328))</f>
        <v/>
      </c>
      <c r="P328" s="257"/>
      <c r="Q328" s="222" t="str">
        <f ca="1">IF(TYPE(MATCH($D$6,OFFSET('Nhập liệu'!$C$10,Q327,0):'Nhập liệu'!$C$10000,0)+Q327)=16,"",MATCH($D$6,OFFSET('Nhập liệu'!$C$10,Q327,0):'Nhập liệu'!$C$10000,0)+Q327)</f>
        <v/>
      </c>
    </row>
    <row r="329" spans="2:17" ht="15.75" customHeight="1">
      <c r="B329" s="217" t="str">
        <f t="array" aca="1" ref="B329" ca="1">IF($Q329="","",INDEX('Nhập liệu'!$B$10:$B$10000,'Chi tiết'!$Q329))</f>
        <v/>
      </c>
      <c r="C329" s="262"/>
      <c r="D329" s="218" t="str">
        <f t="array" aca="1" ref="D329" ca="1">IF($Q329="","",INDEX('Nhập liệu'!$E$10:$E$10000,'Chi tiết'!$Q329))</f>
        <v/>
      </c>
      <c r="E329" s="219" t="str">
        <f t="array" aca="1" ref="E329" ca="1">IF($Q329="","",INDEX('Nhập liệu'!$F$10:$F$10000,'Chi tiết'!$Q329))</f>
        <v/>
      </c>
      <c r="F329" s="220" t="str">
        <f t="array" aca="1" ref="F329" ca="1">IF($Q329="","",INDEX('Nhập liệu'!$G$10:$G$10000,'Chi tiết'!$Q329))</f>
        <v/>
      </c>
      <c r="G329" s="219" t="str">
        <f t="array" aca="1" ref="G329" ca="1">IF($Q329="","",INDEX('Nhập liệu'!$H$10:$H$10000,'Chi tiết'!$Q329))</f>
        <v/>
      </c>
      <c r="H329" s="219" t="str">
        <f t="array" aca="1" ref="H329" ca="1">IF($Q329="","",INDEX('Nhập liệu'!$I$10:$I$10000,'Chi tiết'!$Q329))</f>
        <v/>
      </c>
      <c r="I329" s="219" t="str">
        <f t="array" aca="1" ref="I329" ca="1">IF($Q329="","",INDEX('Nhập liệu'!$J$10:$J$10000,'Chi tiết'!$Q329))</f>
        <v/>
      </c>
      <c r="J329" s="219" t="str">
        <f t="array" aca="1" ref="J329" ca="1">IF($Q329="","",INDEX('Nhập liệu'!$K$10:$K$10000,'Chi tiết'!$Q329))</f>
        <v/>
      </c>
      <c r="K329" s="219" t="str">
        <f t="array" aca="1" ref="K329" ca="1">IF($Q329="","",INDEX('Nhập liệu'!$L$10:$L$10000,'Chi tiết'!$Q329))</f>
        <v/>
      </c>
      <c r="L329" s="219" t="str">
        <f t="array" aca="1" ref="L329" ca="1">IF($Q329="","",INDEX('Nhập liệu'!$M$10:$M$10000,'Chi tiết'!$Q329))</f>
        <v/>
      </c>
      <c r="M329" s="219" t="str">
        <f t="array" aca="1" ref="M329" ca="1">IF($Q329="","",INDEX('Nhập liệu'!$N$10:$N$10000,'Chi tiết'!$Q329))</f>
        <v/>
      </c>
      <c r="N329" s="219" t="str">
        <f t="array" aca="1" ref="N329" ca="1">IF($Q329="","",INDEX('Nhập liệu'!$O$10:$O$10000,'Chi tiết'!$Q329))</f>
        <v/>
      </c>
      <c r="O329" s="219" t="str">
        <f t="array" aca="1" ref="O329" ca="1">IF($Q329="","",INDEX('Nhập liệu'!$P$10:$P$10000,'Chi tiết'!$Q329))</f>
        <v/>
      </c>
      <c r="P329" s="257"/>
      <c r="Q329" s="222" t="str">
        <f ca="1">IF(TYPE(MATCH($D$6,OFFSET('Nhập liệu'!$C$10,Q328,0):'Nhập liệu'!$C$10000,0)+Q328)=16,"",MATCH($D$6,OFFSET('Nhập liệu'!$C$10,Q328,0):'Nhập liệu'!$C$10000,0)+Q328)</f>
        <v/>
      </c>
    </row>
    <row r="330" spans="2:17" ht="15.75" customHeight="1">
      <c r="B330" s="217" t="str">
        <f t="array" aca="1" ref="B330" ca="1">IF($Q330="","",INDEX('Nhập liệu'!$B$10:$B$10000,'Chi tiết'!$Q330))</f>
        <v/>
      </c>
      <c r="C330" s="262"/>
      <c r="D330" s="218" t="str">
        <f t="array" aca="1" ref="D330" ca="1">IF($Q330="","",INDEX('Nhập liệu'!$E$10:$E$10000,'Chi tiết'!$Q330))</f>
        <v/>
      </c>
      <c r="E330" s="219" t="str">
        <f t="array" aca="1" ref="E330" ca="1">IF($Q330="","",INDEX('Nhập liệu'!$F$10:$F$10000,'Chi tiết'!$Q330))</f>
        <v/>
      </c>
      <c r="F330" s="220" t="str">
        <f t="array" aca="1" ref="F330" ca="1">IF($Q330="","",INDEX('Nhập liệu'!$G$10:$G$10000,'Chi tiết'!$Q330))</f>
        <v/>
      </c>
      <c r="G330" s="219" t="str">
        <f t="array" aca="1" ref="G330" ca="1">IF($Q330="","",INDEX('Nhập liệu'!$H$10:$H$10000,'Chi tiết'!$Q330))</f>
        <v/>
      </c>
      <c r="H330" s="219" t="str">
        <f t="array" aca="1" ref="H330" ca="1">IF($Q330="","",INDEX('Nhập liệu'!$I$10:$I$10000,'Chi tiết'!$Q330))</f>
        <v/>
      </c>
      <c r="I330" s="219" t="str">
        <f t="array" aca="1" ref="I330" ca="1">IF($Q330="","",INDEX('Nhập liệu'!$J$10:$J$10000,'Chi tiết'!$Q330))</f>
        <v/>
      </c>
      <c r="J330" s="219" t="str">
        <f t="array" aca="1" ref="J330" ca="1">IF($Q330="","",INDEX('Nhập liệu'!$K$10:$K$10000,'Chi tiết'!$Q330))</f>
        <v/>
      </c>
      <c r="K330" s="219" t="str">
        <f t="array" aca="1" ref="K330" ca="1">IF($Q330="","",INDEX('Nhập liệu'!$L$10:$L$10000,'Chi tiết'!$Q330))</f>
        <v/>
      </c>
      <c r="L330" s="219" t="str">
        <f t="array" aca="1" ref="L330" ca="1">IF($Q330="","",INDEX('Nhập liệu'!$M$10:$M$10000,'Chi tiết'!$Q330))</f>
        <v/>
      </c>
      <c r="M330" s="219" t="str">
        <f t="array" aca="1" ref="M330" ca="1">IF($Q330="","",INDEX('Nhập liệu'!$N$10:$N$10000,'Chi tiết'!$Q330))</f>
        <v/>
      </c>
      <c r="N330" s="219" t="str">
        <f t="array" aca="1" ref="N330" ca="1">IF($Q330="","",INDEX('Nhập liệu'!$O$10:$O$10000,'Chi tiết'!$Q330))</f>
        <v/>
      </c>
      <c r="O330" s="219" t="str">
        <f t="array" aca="1" ref="O330" ca="1">IF($Q330="","",INDEX('Nhập liệu'!$P$10:$P$10000,'Chi tiết'!$Q330))</f>
        <v/>
      </c>
      <c r="P330" s="257"/>
      <c r="Q330" s="222" t="str">
        <f ca="1">IF(TYPE(MATCH($D$6,OFFSET('Nhập liệu'!$C$10,Q329,0):'Nhập liệu'!$C$10000,0)+Q329)=16,"",MATCH($D$6,OFFSET('Nhập liệu'!$C$10,Q329,0):'Nhập liệu'!$C$10000,0)+Q329)</f>
        <v/>
      </c>
    </row>
    <row r="331" spans="2:17" ht="15.75" customHeight="1">
      <c r="B331" s="217" t="str">
        <f t="array" aca="1" ref="B331" ca="1">IF($Q331="","",INDEX('Nhập liệu'!$B$10:$B$10000,'Chi tiết'!$Q331))</f>
        <v/>
      </c>
      <c r="C331" s="262"/>
      <c r="D331" s="218" t="str">
        <f t="array" aca="1" ref="D331" ca="1">IF($Q331="","",INDEX('Nhập liệu'!$E$10:$E$10000,'Chi tiết'!$Q331))</f>
        <v/>
      </c>
      <c r="E331" s="219" t="str">
        <f t="array" aca="1" ref="E331" ca="1">IF($Q331="","",INDEX('Nhập liệu'!$F$10:$F$10000,'Chi tiết'!$Q331))</f>
        <v/>
      </c>
      <c r="F331" s="220" t="str">
        <f t="array" aca="1" ref="F331" ca="1">IF($Q331="","",INDEX('Nhập liệu'!$G$10:$G$10000,'Chi tiết'!$Q331))</f>
        <v/>
      </c>
      <c r="G331" s="219" t="str">
        <f t="array" aca="1" ref="G331" ca="1">IF($Q331="","",INDEX('Nhập liệu'!$H$10:$H$10000,'Chi tiết'!$Q331))</f>
        <v/>
      </c>
      <c r="H331" s="219" t="str">
        <f t="array" aca="1" ref="H331" ca="1">IF($Q331="","",INDEX('Nhập liệu'!$I$10:$I$10000,'Chi tiết'!$Q331))</f>
        <v/>
      </c>
      <c r="I331" s="219" t="str">
        <f t="array" aca="1" ref="I331" ca="1">IF($Q331="","",INDEX('Nhập liệu'!$J$10:$J$10000,'Chi tiết'!$Q331))</f>
        <v/>
      </c>
      <c r="J331" s="219" t="str">
        <f t="array" aca="1" ref="J331" ca="1">IF($Q331="","",INDEX('Nhập liệu'!$K$10:$K$10000,'Chi tiết'!$Q331))</f>
        <v/>
      </c>
      <c r="K331" s="219" t="str">
        <f t="array" aca="1" ref="K331" ca="1">IF($Q331="","",INDEX('Nhập liệu'!$L$10:$L$10000,'Chi tiết'!$Q331))</f>
        <v/>
      </c>
      <c r="L331" s="219" t="str">
        <f t="array" aca="1" ref="L331" ca="1">IF($Q331="","",INDEX('Nhập liệu'!$M$10:$M$10000,'Chi tiết'!$Q331))</f>
        <v/>
      </c>
      <c r="M331" s="219" t="str">
        <f t="array" aca="1" ref="M331" ca="1">IF($Q331="","",INDEX('Nhập liệu'!$N$10:$N$10000,'Chi tiết'!$Q331))</f>
        <v/>
      </c>
      <c r="N331" s="219" t="str">
        <f t="array" aca="1" ref="N331" ca="1">IF($Q331="","",INDEX('Nhập liệu'!$O$10:$O$10000,'Chi tiết'!$Q331))</f>
        <v/>
      </c>
      <c r="O331" s="219" t="str">
        <f t="array" aca="1" ref="O331" ca="1">IF($Q331="","",INDEX('Nhập liệu'!$P$10:$P$10000,'Chi tiết'!$Q331))</f>
        <v/>
      </c>
      <c r="P331" s="257"/>
      <c r="Q331" s="222" t="str">
        <f ca="1">IF(TYPE(MATCH($D$6,OFFSET('Nhập liệu'!$C$10,Q330,0):'Nhập liệu'!$C$10000,0)+Q330)=16,"",MATCH($D$6,OFFSET('Nhập liệu'!$C$10,Q330,0):'Nhập liệu'!$C$10000,0)+Q330)</f>
        <v/>
      </c>
    </row>
    <row r="332" spans="2:17" ht="15.75" customHeight="1">
      <c r="B332" s="217" t="str">
        <f t="array" aca="1" ref="B332" ca="1">IF($Q332="","",INDEX('Nhập liệu'!$B$10:$B$10000,'Chi tiết'!$Q332))</f>
        <v/>
      </c>
      <c r="C332" s="262"/>
      <c r="D332" s="218" t="str">
        <f t="array" aca="1" ref="D332" ca="1">IF($Q332="","",INDEX('Nhập liệu'!$E$10:$E$10000,'Chi tiết'!$Q332))</f>
        <v/>
      </c>
      <c r="E332" s="219" t="str">
        <f t="array" aca="1" ref="E332" ca="1">IF($Q332="","",INDEX('Nhập liệu'!$F$10:$F$10000,'Chi tiết'!$Q332))</f>
        <v/>
      </c>
      <c r="F332" s="220" t="str">
        <f t="array" aca="1" ref="F332" ca="1">IF($Q332="","",INDEX('Nhập liệu'!$G$10:$G$10000,'Chi tiết'!$Q332))</f>
        <v/>
      </c>
      <c r="G332" s="219" t="str">
        <f t="array" aca="1" ref="G332" ca="1">IF($Q332="","",INDEX('Nhập liệu'!$H$10:$H$10000,'Chi tiết'!$Q332))</f>
        <v/>
      </c>
      <c r="H332" s="219" t="str">
        <f t="array" aca="1" ref="H332" ca="1">IF($Q332="","",INDEX('Nhập liệu'!$I$10:$I$10000,'Chi tiết'!$Q332))</f>
        <v/>
      </c>
      <c r="I332" s="219" t="str">
        <f t="array" aca="1" ref="I332" ca="1">IF($Q332="","",INDEX('Nhập liệu'!$J$10:$J$10000,'Chi tiết'!$Q332))</f>
        <v/>
      </c>
      <c r="J332" s="219" t="str">
        <f t="array" aca="1" ref="J332" ca="1">IF($Q332="","",INDEX('Nhập liệu'!$K$10:$K$10000,'Chi tiết'!$Q332))</f>
        <v/>
      </c>
      <c r="K332" s="219" t="str">
        <f t="array" aca="1" ref="K332" ca="1">IF($Q332="","",INDEX('Nhập liệu'!$L$10:$L$10000,'Chi tiết'!$Q332))</f>
        <v/>
      </c>
      <c r="L332" s="219" t="str">
        <f t="array" aca="1" ref="L332" ca="1">IF($Q332="","",INDEX('Nhập liệu'!$M$10:$M$10000,'Chi tiết'!$Q332))</f>
        <v/>
      </c>
      <c r="M332" s="219" t="str">
        <f t="array" aca="1" ref="M332" ca="1">IF($Q332="","",INDEX('Nhập liệu'!$N$10:$N$10000,'Chi tiết'!$Q332))</f>
        <v/>
      </c>
      <c r="N332" s="219" t="str">
        <f t="array" aca="1" ref="N332" ca="1">IF($Q332="","",INDEX('Nhập liệu'!$O$10:$O$10000,'Chi tiết'!$Q332))</f>
        <v/>
      </c>
      <c r="O332" s="219" t="str">
        <f t="array" aca="1" ref="O332" ca="1">IF($Q332="","",INDEX('Nhập liệu'!$P$10:$P$10000,'Chi tiết'!$Q332))</f>
        <v/>
      </c>
      <c r="P332" s="257"/>
      <c r="Q332" s="222" t="str">
        <f ca="1">IF(TYPE(MATCH($D$6,OFFSET('Nhập liệu'!$C$10,Q331,0):'Nhập liệu'!$C$10000,0)+Q331)=16,"",MATCH($D$6,OFFSET('Nhập liệu'!$C$10,Q331,0):'Nhập liệu'!$C$10000,0)+Q331)</f>
        <v/>
      </c>
    </row>
    <row r="333" spans="2:17" ht="15.75" customHeight="1">
      <c r="B333" s="217" t="str">
        <f t="array" aca="1" ref="B333" ca="1">IF($Q333="","",INDEX('Nhập liệu'!$B$10:$B$10000,'Chi tiết'!$Q333))</f>
        <v/>
      </c>
      <c r="C333" s="262"/>
      <c r="D333" s="218" t="str">
        <f t="array" aca="1" ref="D333" ca="1">IF($Q333="","",INDEX('Nhập liệu'!$E$10:$E$10000,'Chi tiết'!$Q333))</f>
        <v/>
      </c>
      <c r="E333" s="219" t="str">
        <f t="array" aca="1" ref="E333" ca="1">IF($Q333="","",INDEX('Nhập liệu'!$F$10:$F$10000,'Chi tiết'!$Q333))</f>
        <v/>
      </c>
      <c r="F333" s="220" t="str">
        <f t="array" aca="1" ref="F333" ca="1">IF($Q333="","",INDEX('Nhập liệu'!$G$10:$G$10000,'Chi tiết'!$Q333))</f>
        <v/>
      </c>
      <c r="G333" s="219" t="str">
        <f t="array" aca="1" ref="G333" ca="1">IF($Q333="","",INDEX('Nhập liệu'!$H$10:$H$10000,'Chi tiết'!$Q333))</f>
        <v/>
      </c>
      <c r="H333" s="219" t="str">
        <f t="array" aca="1" ref="H333" ca="1">IF($Q333="","",INDEX('Nhập liệu'!$I$10:$I$10000,'Chi tiết'!$Q333))</f>
        <v/>
      </c>
      <c r="I333" s="219" t="str">
        <f t="array" aca="1" ref="I333" ca="1">IF($Q333="","",INDEX('Nhập liệu'!$J$10:$J$10000,'Chi tiết'!$Q333))</f>
        <v/>
      </c>
      <c r="J333" s="219" t="str">
        <f t="array" aca="1" ref="J333" ca="1">IF($Q333="","",INDEX('Nhập liệu'!$K$10:$K$10000,'Chi tiết'!$Q333))</f>
        <v/>
      </c>
      <c r="K333" s="219" t="str">
        <f t="array" aca="1" ref="K333" ca="1">IF($Q333="","",INDEX('Nhập liệu'!$L$10:$L$10000,'Chi tiết'!$Q333))</f>
        <v/>
      </c>
      <c r="L333" s="219" t="str">
        <f t="array" aca="1" ref="L333" ca="1">IF($Q333="","",INDEX('Nhập liệu'!$M$10:$M$10000,'Chi tiết'!$Q333))</f>
        <v/>
      </c>
      <c r="M333" s="219" t="str">
        <f t="array" aca="1" ref="M333" ca="1">IF($Q333="","",INDEX('Nhập liệu'!$N$10:$N$10000,'Chi tiết'!$Q333))</f>
        <v/>
      </c>
      <c r="N333" s="219" t="str">
        <f t="array" aca="1" ref="N333" ca="1">IF($Q333="","",INDEX('Nhập liệu'!$O$10:$O$10000,'Chi tiết'!$Q333))</f>
        <v/>
      </c>
      <c r="O333" s="219" t="str">
        <f t="array" aca="1" ref="O333" ca="1">IF($Q333="","",INDEX('Nhập liệu'!$P$10:$P$10000,'Chi tiết'!$Q333))</f>
        <v/>
      </c>
      <c r="P333" s="257"/>
      <c r="Q333" s="222" t="str">
        <f ca="1">IF(TYPE(MATCH($D$6,OFFSET('Nhập liệu'!$C$10,Q332,0):'Nhập liệu'!$C$10000,0)+Q332)=16,"",MATCH($D$6,OFFSET('Nhập liệu'!$C$10,Q332,0):'Nhập liệu'!$C$10000,0)+Q332)</f>
        <v/>
      </c>
    </row>
    <row r="334" spans="2:17" ht="15.75" customHeight="1">
      <c r="B334" s="217" t="str">
        <f t="array" aca="1" ref="B334" ca="1">IF($Q334="","",INDEX('Nhập liệu'!$B$10:$B$10000,'Chi tiết'!$Q334))</f>
        <v/>
      </c>
      <c r="C334" s="262"/>
      <c r="D334" s="218" t="str">
        <f t="array" aca="1" ref="D334" ca="1">IF($Q334="","",INDEX('Nhập liệu'!$E$10:$E$10000,'Chi tiết'!$Q334))</f>
        <v/>
      </c>
      <c r="E334" s="219" t="str">
        <f t="array" aca="1" ref="E334" ca="1">IF($Q334="","",INDEX('Nhập liệu'!$F$10:$F$10000,'Chi tiết'!$Q334))</f>
        <v/>
      </c>
      <c r="F334" s="220" t="str">
        <f t="array" aca="1" ref="F334" ca="1">IF($Q334="","",INDEX('Nhập liệu'!$G$10:$G$10000,'Chi tiết'!$Q334))</f>
        <v/>
      </c>
      <c r="G334" s="219" t="str">
        <f t="array" aca="1" ref="G334" ca="1">IF($Q334="","",INDEX('Nhập liệu'!$H$10:$H$10000,'Chi tiết'!$Q334))</f>
        <v/>
      </c>
      <c r="H334" s="219" t="str">
        <f t="array" aca="1" ref="H334" ca="1">IF($Q334="","",INDEX('Nhập liệu'!$I$10:$I$10000,'Chi tiết'!$Q334))</f>
        <v/>
      </c>
      <c r="I334" s="219" t="str">
        <f t="array" aca="1" ref="I334" ca="1">IF($Q334="","",INDEX('Nhập liệu'!$J$10:$J$10000,'Chi tiết'!$Q334))</f>
        <v/>
      </c>
      <c r="J334" s="219" t="str">
        <f t="array" aca="1" ref="J334" ca="1">IF($Q334="","",INDEX('Nhập liệu'!$K$10:$K$10000,'Chi tiết'!$Q334))</f>
        <v/>
      </c>
      <c r="K334" s="219" t="str">
        <f t="array" aca="1" ref="K334" ca="1">IF($Q334="","",INDEX('Nhập liệu'!$L$10:$L$10000,'Chi tiết'!$Q334))</f>
        <v/>
      </c>
      <c r="L334" s="219" t="str">
        <f t="array" aca="1" ref="L334" ca="1">IF($Q334="","",INDEX('Nhập liệu'!$M$10:$M$10000,'Chi tiết'!$Q334))</f>
        <v/>
      </c>
      <c r="M334" s="219" t="str">
        <f t="array" aca="1" ref="M334" ca="1">IF($Q334="","",INDEX('Nhập liệu'!$N$10:$N$10000,'Chi tiết'!$Q334))</f>
        <v/>
      </c>
      <c r="N334" s="219" t="str">
        <f t="array" aca="1" ref="N334" ca="1">IF($Q334="","",INDEX('Nhập liệu'!$O$10:$O$10000,'Chi tiết'!$Q334))</f>
        <v/>
      </c>
      <c r="O334" s="219" t="str">
        <f t="array" aca="1" ref="O334" ca="1">IF($Q334="","",INDEX('Nhập liệu'!$P$10:$P$10000,'Chi tiết'!$Q334))</f>
        <v/>
      </c>
      <c r="P334" s="257"/>
      <c r="Q334" s="222" t="str">
        <f ca="1">IF(TYPE(MATCH($D$6,OFFSET('Nhập liệu'!$C$10,Q333,0):'Nhập liệu'!$C$10000,0)+Q333)=16,"",MATCH($D$6,OFFSET('Nhập liệu'!$C$10,Q333,0):'Nhập liệu'!$C$10000,0)+Q333)</f>
        <v/>
      </c>
    </row>
    <row r="335" spans="2:17" ht="15.75" customHeight="1">
      <c r="B335" s="217" t="str">
        <f t="array" aca="1" ref="B335" ca="1">IF($Q335="","",INDEX('Nhập liệu'!$B$10:$B$10000,'Chi tiết'!$Q335))</f>
        <v/>
      </c>
      <c r="C335" s="262"/>
      <c r="D335" s="218" t="str">
        <f t="array" aca="1" ref="D335" ca="1">IF($Q335="","",INDEX('Nhập liệu'!$E$10:$E$10000,'Chi tiết'!$Q335))</f>
        <v/>
      </c>
      <c r="E335" s="219" t="str">
        <f t="array" aca="1" ref="E335" ca="1">IF($Q335="","",INDEX('Nhập liệu'!$F$10:$F$10000,'Chi tiết'!$Q335))</f>
        <v/>
      </c>
      <c r="F335" s="220" t="str">
        <f t="array" aca="1" ref="F335" ca="1">IF($Q335="","",INDEX('Nhập liệu'!$G$10:$G$10000,'Chi tiết'!$Q335))</f>
        <v/>
      </c>
      <c r="G335" s="219" t="str">
        <f t="array" aca="1" ref="G335" ca="1">IF($Q335="","",INDEX('Nhập liệu'!$H$10:$H$10000,'Chi tiết'!$Q335))</f>
        <v/>
      </c>
      <c r="H335" s="219" t="str">
        <f t="array" aca="1" ref="H335" ca="1">IF($Q335="","",INDEX('Nhập liệu'!$I$10:$I$10000,'Chi tiết'!$Q335))</f>
        <v/>
      </c>
      <c r="I335" s="219" t="str">
        <f t="array" aca="1" ref="I335" ca="1">IF($Q335="","",INDEX('Nhập liệu'!$J$10:$J$10000,'Chi tiết'!$Q335))</f>
        <v/>
      </c>
      <c r="J335" s="219" t="str">
        <f t="array" aca="1" ref="J335" ca="1">IF($Q335="","",INDEX('Nhập liệu'!$K$10:$K$10000,'Chi tiết'!$Q335))</f>
        <v/>
      </c>
      <c r="K335" s="219" t="str">
        <f t="array" aca="1" ref="K335" ca="1">IF($Q335="","",INDEX('Nhập liệu'!$L$10:$L$10000,'Chi tiết'!$Q335))</f>
        <v/>
      </c>
      <c r="L335" s="219" t="str">
        <f t="array" aca="1" ref="L335" ca="1">IF($Q335="","",INDEX('Nhập liệu'!$M$10:$M$10000,'Chi tiết'!$Q335))</f>
        <v/>
      </c>
      <c r="M335" s="219" t="str">
        <f t="array" aca="1" ref="M335" ca="1">IF($Q335="","",INDEX('Nhập liệu'!$N$10:$N$10000,'Chi tiết'!$Q335))</f>
        <v/>
      </c>
      <c r="N335" s="219" t="str">
        <f t="array" aca="1" ref="N335" ca="1">IF($Q335="","",INDEX('Nhập liệu'!$O$10:$O$10000,'Chi tiết'!$Q335))</f>
        <v/>
      </c>
      <c r="O335" s="219" t="str">
        <f t="array" aca="1" ref="O335" ca="1">IF($Q335="","",INDEX('Nhập liệu'!$P$10:$P$10000,'Chi tiết'!$Q335))</f>
        <v/>
      </c>
      <c r="P335" s="257"/>
      <c r="Q335" s="222" t="str">
        <f ca="1">IF(TYPE(MATCH($D$6,OFFSET('Nhập liệu'!$C$10,Q334,0):'Nhập liệu'!$C$10000,0)+Q334)=16,"",MATCH($D$6,OFFSET('Nhập liệu'!$C$10,Q334,0):'Nhập liệu'!$C$10000,0)+Q334)</f>
        <v/>
      </c>
    </row>
    <row r="336" spans="2:17" ht="15.75" customHeight="1">
      <c r="B336" s="217" t="str">
        <f t="array" aca="1" ref="B336" ca="1">IF($Q336="","",INDEX('Nhập liệu'!$B$10:$B$10000,'Chi tiết'!$Q336))</f>
        <v/>
      </c>
      <c r="C336" s="262"/>
      <c r="D336" s="218" t="str">
        <f t="array" aca="1" ref="D336" ca="1">IF($Q336="","",INDEX('Nhập liệu'!$E$10:$E$10000,'Chi tiết'!$Q336))</f>
        <v/>
      </c>
      <c r="E336" s="219" t="str">
        <f t="array" aca="1" ref="E336" ca="1">IF($Q336="","",INDEX('Nhập liệu'!$F$10:$F$10000,'Chi tiết'!$Q336))</f>
        <v/>
      </c>
      <c r="F336" s="220" t="str">
        <f t="array" aca="1" ref="F336" ca="1">IF($Q336="","",INDEX('Nhập liệu'!$G$10:$G$10000,'Chi tiết'!$Q336))</f>
        <v/>
      </c>
      <c r="G336" s="219" t="str">
        <f t="array" aca="1" ref="G336" ca="1">IF($Q336="","",INDEX('Nhập liệu'!$H$10:$H$10000,'Chi tiết'!$Q336))</f>
        <v/>
      </c>
      <c r="H336" s="219" t="str">
        <f t="array" aca="1" ref="H336" ca="1">IF($Q336="","",INDEX('Nhập liệu'!$I$10:$I$10000,'Chi tiết'!$Q336))</f>
        <v/>
      </c>
      <c r="I336" s="219" t="str">
        <f t="array" aca="1" ref="I336" ca="1">IF($Q336="","",INDEX('Nhập liệu'!$J$10:$J$10000,'Chi tiết'!$Q336))</f>
        <v/>
      </c>
      <c r="J336" s="219" t="str">
        <f t="array" aca="1" ref="J336" ca="1">IF($Q336="","",INDEX('Nhập liệu'!$K$10:$K$10000,'Chi tiết'!$Q336))</f>
        <v/>
      </c>
      <c r="K336" s="219" t="str">
        <f t="array" aca="1" ref="K336" ca="1">IF($Q336="","",INDEX('Nhập liệu'!$L$10:$L$10000,'Chi tiết'!$Q336))</f>
        <v/>
      </c>
      <c r="L336" s="219" t="str">
        <f t="array" aca="1" ref="L336" ca="1">IF($Q336="","",INDEX('Nhập liệu'!$M$10:$M$10000,'Chi tiết'!$Q336))</f>
        <v/>
      </c>
      <c r="M336" s="219" t="str">
        <f t="array" aca="1" ref="M336" ca="1">IF($Q336="","",INDEX('Nhập liệu'!$N$10:$N$10000,'Chi tiết'!$Q336))</f>
        <v/>
      </c>
      <c r="N336" s="219" t="str">
        <f t="array" aca="1" ref="N336" ca="1">IF($Q336="","",INDEX('Nhập liệu'!$O$10:$O$10000,'Chi tiết'!$Q336))</f>
        <v/>
      </c>
      <c r="O336" s="219" t="str">
        <f t="array" aca="1" ref="O336" ca="1">IF($Q336="","",INDEX('Nhập liệu'!$P$10:$P$10000,'Chi tiết'!$Q336))</f>
        <v/>
      </c>
      <c r="P336" s="257"/>
      <c r="Q336" s="222" t="str">
        <f ca="1">IF(TYPE(MATCH($D$6,OFFSET('Nhập liệu'!$C$10,Q335,0):'Nhập liệu'!$C$10000,0)+Q335)=16,"",MATCH($D$6,OFFSET('Nhập liệu'!$C$10,Q335,0):'Nhập liệu'!$C$10000,0)+Q335)</f>
        <v/>
      </c>
    </row>
    <row r="337" spans="2:17" ht="15.75" customHeight="1">
      <c r="B337" s="217" t="str">
        <f t="array" aca="1" ref="B337" ca="1">IF($Q337="","",INDEX('Nhập liệu'!$B$10:$B$10000,'Chi tiết'!$Q337))</f>
        <v/>
      </c>
      <c r="C337" s="262"/>
      <c r="D337" s="218" t="str">
        <f t="array" aca="1" ref="D337" ca="1">IF($Q337="","",INDEX('Nhập liệu'!$E$10:$E$10000,'Chi tiết'!$Q337))</f>
        <v/>
      </c>
      <c r="E337" s="219" t="str">
        <f t="array" aca="1" ref="E337" ca="1">IF($Q337="","",INDEX('Nhập liệu'!$F$10:$F$10000,'Chi tiết'!$Q337))</f>
        <v/>
      </c>
      <c r="F337" s="220" t="str">
        <f t="array" aca="1" ref="F337" ca="1">IF($Q337="","",INDEX('Nhập liệu'!$G$10:$G$10000,'Chi tiết'!$Q337))</f>
        <v/>
      </c>
      <c r="G337" s="219" t="str">
        <f t="array" aca="1" ref="G337" ca="1">IF($Q337="","",INDEX('Nhập liệu'!$H$10:$H$10000,'Chi tiết'!$Q337))</f>
        <v/>
      </c>
      <c r="H337" s="219" t="str">
        <f t="array" aca="1" ref="H337" ca="1">IF($Q337="","",INDEX('Nhập liệu'!$I$10:$I$10000,'Chi tiết'!$Q337))</f>
        <v/>
      </c>
      <c r="I337" s="219" t="str">
        <f t="array" aca="1" ref="I337" ca="1">IF($Q337="","",INDEX('Nhập liệu'!$J$10:$J$10000,'Chi tiết'!$Q337))</f>
        <v/>
      </c>
      <c r="J337" s="219" t="str">
        <f t="array" aca="1" ref="J337" ca="1">IF($Q337="","",INDEX('Nhập liệu'!$K$10:$K$10000,'Chi tiết'!$Q337))</f>
        <v/>
      </c>
      <c r="K337" s="219" t="str">
        <f t="array" aca="1" ref="K337" ca="1">IF($Q337="","",INDEX('Nhập liệu'!$L$10:$L$10000,'Chi tiết'!$Q337))</f>
        <v/>
      </c>
      <c r="L337" s="219" t="str">
        <f t="array" aca="1" ref="L337" ca="1">IF($Q337="","",INDEX('Nhập liệu'!$M$10:$M$10000,'Chi tiết'!$Q337))</f>
        <v/>
      </c>
      <c r="M337" s="219" t="str">
        <f t="array" aca="1" ref="M337" ca="1">IF($Q337="","",INDEX('Nhập liệu'!$N$10:$N$10000,'Chi tiết'!$Q337))</f>
        <v/>
      </c>
      <c r="N337" s="219" t="str">
        <f t="array" aca="1" ref="N337" ca="1">IF($Q337="","",INDEX('Nhập liệu'!$O$10:$O$10000,'Chi tiết'!$Q337))</f>
        <v/>
      </c>
      <c r="O337" s="219" t="str">
        <f t="array" aca="1" ref="O337" ca="1">IF($Q337="","",INDEX('Nhập liệu'!$P$10:$P$10000,'Chi tiết'!$Q337))</f>
        <v/>
      </c>
      <c r="P337" s="257"/>
      <c r="Q337" s="222" t="str">
        <f ca="1">IF(TYPE(MATCH($D$6,OFFSET('Nhập liệu'!$C$10,Q336,0):'Nhập liệu'!$C$10000,0)+Q336)=16,"",MATCH($D$6,OFFSET('Nhập liệu'!$C$10,Q336,0):'Nhập liệu'!$C$10000,0)+Q336)</f>
        <v/>
      </c>
    </row>
    <row r="338" spans="2:17" ht="15.75" customHeight="1">
      <c r="B338" s="217" t="str">
        <f t="array" aca="1" ref="B338" ca="1">IF($Q338="","",INDEX('Nhập liệu'!$B$10:$B$10000,'Chi tiết'!$Q338))</f>
        <v/>
      </c>
      <c r="C338" s="262"/>
      <c r="D338" s="218" t="str">
        <f t="array" aca="1" ref="D338" ca="1">IF($Q338="","",INDEX('Nhập liệu'!$E$10:$E$10000,'Chi tiết'!$Q338))</f>
        <v/>
      </c>
      <c r="E338" s="219" t="str">
        <f t="array" aca="1" ref="E338" ca="1">IF($Q338="","",INDEX('Nhập liệu'!$F$10:$F$10000,'Chi tiết'!$Q338))</f>
        <v/>
      </c>
      <c r="F338" s="220" t="str">
        <f t="array" aca="1" ref="F338" ca="1">IF($Q338="","",INDEX('Nhập liệu'!$G$10:$G$10000,'Chi tiết'!$Q338))</f>
        <v/>
      </c>
      <c r="G338" s="219" t="str">
        <f t="array" aca="1" ref="G338" ca="1">IF($Q338="","",INDEX('Nhập liệu'!$H$10:$H$10000,'Chi tiết'!$Q338))</f>
        <v/>
      </c>
      <c r="H338" s="219" t="str">
        <f t="array" aca="1" ref="H338" ca="1">IF($Q338="","",INDEX('Nhập liệu'!$I$10:$I$10000,'Chi tiết'!$Q338))</f>
        <v/>
      </c>
      <c r="I338" s="219" t="str">
        <f t="array" aca="1" ref="I338" ca="1">IF($Q338="","",INDEX('Nhập liệu'!$J$10:$J$10000,'Chi tiết'!$Q338))</f>
        <v/>
      </c>
      <c r="J338" s="219" t="str">
        <f t="array" aca="1" ref="J338" ca="1">IF($Q338="","",INDEX('Nhập liệu'!$K$10:$K$10000,'Chi tiết'!$Q338))</f>
        <v/>
      </c>
      <c r="K338" s="219" t="str">
        <f t="array" aca="1" ref="K338" ca="1">IF($Q338="","",INDEX('Nhập liệu'!$L$10:$L$10000,'Chi tiết'!$Q338))</f>
        <v/>
      </c>
      <c r="L338" s="219" t="str">
        <f t="array" aca="1" ref="L338" ca="1">IF($Q338="","",INDEX('Nhập liệu'!$M$10:$M$10000,'Chi tiết'!$Q338))</f>
        <v/>
      </c>
      <c r="M338" s="219" t="str">
        <f t="array" aca="1" ref="M338" ca="1">IF($Q338="","",INDEX('Nhập liệu'!$N$10:$N$10000,'Chi tiết'!$Q338))</f>
        <v/>
      </c>
      <c r="N338" s="219" t="str">
        <f t="array" aca="1" ref="N338" ca="1">IF($Q338="","",INDEX('Nhập liệu'!$O$10:$O$10000,'Chi tiết'!$Q338))</f>
        <v/>
      </c>
      <c r="O338" s="219" t="str">
        <f t="array" aca="1" ref="O338" ca="1">IF($Q338="","",INDEX('Nhập liệu'!$P$10:$P$10000,'Chi tiết'!$Q338))</f>
        <v/>
      </c>
      <c r="P338" s="257"/>
      <c r="Q338" s="222" t="str">
        <f ca="1">IF(TYPE(MATCH($D$6,OFFSET('Nhập liệu'!$C$10,Q337,0):'Nhập liệu'!$C$10000,0)+Q337)=16,"",MATCH($D$6,OFFSET('Nhập liệu'!$C$10,Q337,0):'Nhập liệu'!$C$10000,0)+Q337)</f>
        <v/>
      </c>
    </row>
    <row r="339" spans="2:17" ht="15.75" customHeight="1">
      <c r="B339" s="217" t="str">
        <f t="array" aca="1" ref="B339" ca="1">IF($Q339="","",INDEX('Nhập liệu'!$B$10:$B$10000,'Chi tiết'!$Q339))</f>
        <v/>
      </c>
      <c r="C339" s="262"/>
      <c r="D339" s="218" t="str">
        <f t="array" aca="1" ref="D339" ca="1">IF($Q339="","",INDEX('Nhập liệu'!$E$10:$E$10000,'Chi tiết'!$Q339))</f>
        <v/>
      </c>
      <c r="E339" s="219" t="str">
        <f t="array" aca="1" ref="E339" ca="1">IF($Q339="","",INDEX('Nhập liệu'!$F$10:$F$10000,'Chi tiết'!$Q339))</f>
        <v/>
      </c>
      <c r="F339" s="220" t="str">
        <f t="array" aca="1" ref="F339" ca="1">IF($Q339="","",INDEX('Nhập liệu'!$G$10:$G$10000,'Chi tiết'!$Q339))</f>
        <v/>
      </c>
      <c r="G339" s="219" t="str">
        <f t="array" aca="1" ref="G339" ca="1">IF($Q339="","",INDEX('Nhập liệu'!$H$10:$H$10000,'Chi tiết'!$Q339))</f>
        <v/>
      </c>
      <c r="H339" s="219" t="str">
        <f t="array" aca="1" ref="H339" ca="1">IF($Q339="","",INDEX('Nhập liệu'!$I$10:$I$10000,'Chi tiết'!$Q339))</f>
        <v/>
      </c>
      <c r="I339" s="219" t="str">
        <f t="array" aca="1" ref="I339" ca="1">IF($Q339="","",INDEX('Nhập liệu'!$J$10:$J$10000,'Chi tiết'!$Q339))</f>
        <v/>
      </c>
      <c r="J339" s="219" t="str">
        <f t="array" aca="1" ref="J339" ca="1">IF($Q339="","",INDEX('Nhập liệu'!$K$10:$K$10000,'Chi tiết'!$Q339))</f>
        <v/>
      </c>
      <c r="K339" s="219" t="str">
        <f t="array" aca="1" ref="K339" ca="1">IF($Q339="","",INDEX('Nhập liệu'!$L$10:$L$10000,'Chi tiết'!$Q339))</f>
        <v/>
      </c>
      <c r="L339" s="219" t="str">
        <f t="array" aca="1" ref="L339" ca="1">IF($Q339="","",INDEX('Nhập liệu'!$M$10:$M$10000,'Chi tiết'!$Q339))</f>
        <v/>
      </c>
      <c r="M339" s="219" t="str">
        <f t="array" aca="1" ref="M339" ca="1">IF($Q339="","",INDEX('Nhập liệu'!$N$10:$N$10000,'Chi tiết'!$Q339))</f>
        <v/>
      </c>
      <c r="N339" s="219" t="str">
        <f t="array" aca="1" ref="N339" ca="1">IF($Q339="","",INDEX('Nhập liệu'!$O$10:$O$10000,'Chi tiết'!$Q339))</f>
        <v/>
      </c>
      <c r="O339" s="219" t="str">
        <f t="array" aca="1" ref="O339" ca="1">IF($Q339="","",INDEX('Nhập liệu'!$P$10:$P$10000,'Chi tiết'!$Q339))</f>
        <v/>
      </c>
      <c r="P339" s="257"/>
      <c r="Q339" s="222" t="str">
        <f ca="1">IF(TYPE(MATCH($D$6,OFFSET('Nhập liệu'!$C$10,Q338,0):'Nhập liệu'!$C$10000,0)+Q338)=16,"",MATCH($D$6,OFFSET('Nhập liệu'!$C$10,Q338,0):'Nhập liệu'!$C$10000,0)+Q338)</f>
        <v/>
      </c>
    </row>
    <row r="340" spans="2:17" ht="15.75" customHeight="1">
      <c r="B340" s="217" t="str">
        <f t="array" aca="1" ref="B340" ca="1">IF($Q340="","",INDEX('Nhập liệu'!$B$10:$B$10000,'Chi tiết'!$Q340))</f>
        <v/>
      </c>
      <c r="C340" s="262"/>
      <c r="D340" s="218" t="str">
        <f t="array" aca="1" ref="D340" ca="1">IF($Q340="","",INDEX('Nhập liệu'!$E$10:$E$10000,'Chi tiết'!$Q340))</f>
        <v/>
      </c>
      <c r="E340" s="219" t="str">
        <f t="array" aca="1" ref="E340" ca="1">IF($Q340="","",INDEX('Nhập liệu'!$F$10:$F$10000,'Chi tiết'!$Q340))</f>
        <v/>
      </c>
      <c r="F340" s="220" t="str">
        <f t="array" aca="1" ref="F340" ca="1">IF($Q340="","",INDEX('Nhập liệu'!$G$10:$G$10000,'Chi tiết'!$Q340))</f>
        <v/>
      </c>
      <c r="G340" s="219" t="str">
        <f t="array" aca="1" ref="G340" ca="1">IF($Q340="","",INDEX('Nhập liệu'!$H$10:$H$10000,'Chi tiết'!$Q340))</f>
        <v/>
      </c>
      <c r="H340" s="219" t="str">
        <f t="array" aca="1" ref="H340" ca="1">IF($Q340="","",INDEX('Nhập liệu'!$I$10:$I$10000,'Chi tiết'!$Q340))</f>
        <v/>
      </c>
      <c r="I340" s="219" t="str">
        <f t="array" aca="1" ref="I340" ca="1">IF($Q340="","",INDEX('Nhập liệu'!$J$10:$J$10000,'Chi tiết'!$Q340))</f>
        <v/>
      </c>
      <c r="J340" s="219" t="str">
        <f t="array" aca="1" ref="J340" ca="1">IF($Q340="","",INDEX('Nhập liệu'!$K$10:$K$10000,'Chi tiết'!$Q340))</f>
        <v/>
      </c>
      <c r="K340" s="219" t="str">
        <f t="array" aca="1" ref="K340" ca="1">IF($Q340="","",INDEX('Nhập liệu'!$L$10:$L$10000,'Chi tiết'!$Q340))</f>
        <v/>
      </c>
      <c r="L340" s="219" t="str">
        <f t="array" aca="1" ref="L340" ca="1">IF($Q340="","",INDEX('Nhập liệu'!$M$10:$M$10000,'Chi tiết'!$Q340))</f>
        <v/>
      </c>
      <c r="M340" s="219" t="str">
        <f t="array" aca="1" ref="M340" ca="1">IF($Q340="","",INDEX('Nhập liệu'!$N$10:$N$10000,'Chi tiết'!$Q340))</f>
        <v/>
      </c>
      <c r="N340" s="219" t="str">
        <f t="array" aca="1" ref="N340" ca="1">IF($Q340="","",INDEX('Nhập liệu'!$O$10:$O$10000,'Chi tiết'!$Q340))</f>
        <v/>
      </c>
      <c r="O340" s="219" t="str">
        <f t="array" aca="1" ref="O340" ca="1">IF($Q340="","",INDEX('Nhập liệu'!$P$10:$P$10000,'Chi tiết'!$Q340))</f>
        <v/>
      </c>
      <c r="P340" s="257"/>
      <c r="Q340" s="222" t="str">
        <f ca="1">IF(TYPE(MATCH($D$6,OFFSET('Nhập liệu'!$C$10,Q339,0):'Nhập liệu'!$C$10000,0)+Q339)=16,"",MATCH($D$6,OFFSET('Nhập liệu'!$C$10,Q339,0):'Nhập liệu'!$C$10000,0)+Q339)</f>
        <v/>
      </c>
    </row>
    <row r="341" spans="2:17" ht="15.75" customHeight="1">
      <c r="B341" s="217" t="str">
        <f t="array" aca="1" ref="B341" ca="1">IF($Q341="","",INDEX('Nhập liệu'!$B$10:$B$10000,'Chi tiết'!$Q341))</f>
        <v/>
      </c>
      <c r="C341" s="262"/>
      <c r="D341" s="218" t="str">
        <f t="array" aca="1" ref="D341" ca="1">IF($Q341="","",INDEX('Nhập liệu'!$E$10:$E$10000,'Chi tiết'!$Q341))</f>
        <v/>
      </c>
      <c r="E341" s="219" t="str">
        <f t="array" aca="1" ref="E341" ca="1">IF($Q341="","",INDEX('Nhập liệu'!$F$10:$F$10000,'Chi tiết'!$Q341))</f>
        <v/>
      </c>
      <c r="F341" s="220" t="str">
        <f t="array" aca="1" ref="F341" ca="1">IF($Q341="","",INDEX('Nhập liệu'!$G$10:$G$10000,'Chi tiết'!$Q341))</f>
        <v/>
      </c>
      <c r="G341" s="219" t="str">
        <f t="array" aca="1" ref="G341" ca="1">IF($Q341="","",INDEX('Nhập liệu'!$H$10:$H$10000,'Chi tiết'!$Q341))</f>
        <v/>
      </c>
      <c r="H341" s="219" t="str">
        <f t="array" aca="1" ref="H341" ca="1">IF($Q341="","",INDEX('Nhập liệu'!$I$10:$I$10000,'Chi tiết'!$Q341))</f>
        <v/>
      </c>
      <c r="I341" s="219" t="str">
        <f t="array" aca="1" ref="I341" ca="1">IF($Q341="","",INDEX('Nhập liệu'!$J$10:$J$10000,'Chi tiết'!$Q341))</f>
        <v/>
      </c>
      <c r="J341" s="219" t="str">
        <f t="array" aca="1" ref="J341" ca="1">IF($Q341="","",INDEX('Nhập liệu'!$K$10:$K$10000,'Chi tiết'!$Q341))</f>
        <v/>
      </c>
      <c r="K341" s="219" t="str">
        <f t="array" aca="1" ref="K341" ca="1">IF($Q341="","",INDEX('Nhập liệu'!$L$10:$L$10000,'Chi tiết'!$Q341))</f>
        <v/>
      </c>
      <c r="L341" s="219" t="str">
        <f t="array" aca="1" ref="L341" ca="1">IF($Q341="","",INDEX('Nhập liệu'!$M$10:$M$10000,'Chi tiết'!$Q341))</f>
        <v/>
      </c>
      <c r="M341" s="219" t="str">
        <f t="array" aca="1" ref="M341" ca="1">IF($Q341="","",INDEX('Nhập liệu'!$N$10:$N$10000,'Chi tiết'!$Q341))</f>
        <v/>
      </c>
      <c r="N341" s="219" t="str">
        <f t="array" aca="1" ref="N341" ca="1">IF($Q341="","",INDEX('Nhập liệu'!$O$10:$O$10000,'Chi tiết'!$Q341))</f>
        <v/>
      </c>
      <c r="O341" s="219" t="str">
        <f t="array" aca="1" ref="O341" ca="1">IF($Q341="","",INDEX('Nhập liệu'!$P$10:$P$10000,'Chi tiết'!$Q341))</f>
        <v/>
      </c>
      <c r="P341" s="257"/>
      <c r="Q341" s="222" t="str">
        <f ca="1">IF(TYPE(MATCH($D$6,OFFSET('Nhập liệu'!$C$10,Q340,0):'Nhập liệu'!$C$10000,0)+Q340)=16,"",MATCH($D$6,OFFSET('Nhập liệu'!$C$10,Q340,0):'Nhập liệu'!$C$10000,0)+Q340)</f>
        <v/>
      </c>
    </row>
    <row r="342" spans="2:17" ht="15.75" customHeight="1">
      <c r="B342" s="217" t="str">
        <f t="array" aca="1" ref="B342" ca="1">IF($Q342="","",INDEX('Nhập liệu'!$B$10:$B$10000,'Chi tiết'!$Q342))</f>
        <v/>
      </c>
      <c r="C342" s="262"/>
      <c r="D342" s="218" t="str">
        <f t="array" aca="1" ref="D342" ca="1">IF($Q342="","",INDEX('Nhập liệu'!$E$10:$E$10000,'Chi tiết'!$Q342))</f>
        <v/>
      </c>
      <c r="E342" s="219" t="str">
        <f t="array" aca="1" ref="E342" ca="1">IF($Q342="","",INDEX('Nhập liệu'!$F$10:$F$10000,'Chi tiết'!$Q342))</f>
        <v/>
      </c>
      <c r="F342" s="220" t="str">
        <f t="array" aca="1" ref="F342" ca="1">IF($Q342="","",INDEX('Nhập liệu'!$G$10:$G$10000,'Chi tiết'!$Q342))</f>
        <v/>
      </c>
      <c r="G342" s="219" t="str">
        <f t="array" aca="1" ref="G342" ca="1">IF($Q342="","",INDEX('Nhập liệu'!$H$10:$H$10000,'Chi tiết'!$Q342))</f>
        <v/>
      </c>
      <c r="H342" s="219" t="str">
        <f t="array" aca="1" ref="H342" ca="1">IF($Q342="","",INDEX('Nhập liệu'!$I$10:$I$10000,'Chi tiết'!$Q342))</f>
        <v/>
      </c>
      <c r="I342" s="219" t="str">
        <f t="array" aca="1" ref="I342" ca="1">IF($Q342="","",INDEX('Nhập liệu'!$J$10:$J$10000,'Chi tiết'!$Q342))</f>
        <v/>
      </c>
      <c r="J342" s="219" t="str">
        <f t="array" aca="1" ref="J342" ca="1">IF($Q342="","",INDEX('Nhập liệu'!$K$10:$K$10000,'Chi tiết'!$Q342))</f>
        <v/>
      </c>
      <c r="K342" s="219" t="str">
        <f t="array" aca="1" ref="K342" ca="1">IF($Q342="","",INDEX('Nhập liệu'!$L$10:$L$10000,'Chi tiết'!$Q342))</f>
        <v/>
      </c>
      <c r="L342" s="219" t="str">
        <f t="array" aca="1" ref="L342" ca="1">IF($Q342="","",INDEX('Nhập liệu'!$M$10:$M$10000,'Chi tiết'!$Q342))</f>
        <v/>
      </c>
      <c r="M342" s="219" t="str">
        <f t="array" aca="1" ref="M342" ca="1">IF($Q342="","",INDEX('Nhập liệu'!$N$10:$N$10000,'Chi tiết'!$Q342))</f>
        <v/>
      </c>
      <c r="N342" s="219" t="str">
        <f t="array" aca="1" ref="N342" ca="1">IF($Q342="","",INDEX('Nhập liệu'!$O$10:$O$10000,'Chi tiết'!$Q342))</f>
        <v/>
      </c>
      <c r="O342" s="219" t="str">
        <f t="array" aca="1" ref="O342" ca="1">IF($Q342="","",INDEX('Nhập liệu'!$P$10:$P$10000,'Chi tiết'!$Q342))</f>
        <v/>
      </c>
      <c r="P342" s="257"/>
      <c r="Q342" s="222" t="str">
        <f ca="1">IF(TYPE(MATCH($D$6,OFFSET('Nhập liệu'!$C$10,Q341,0):'Nhập liệu'!$C$10000,0)+Q341)=16,"",MATCH($D$6,OFFSET('Nhập liệu'!$C$10,Q341,0):'Nhập liệu'!$C$10000,0)+Q341)</f>
        <v/>
      </c>
    </row>
    <row r="343" spans="2:17" ht="15.75" customHeight="1">
      <c r="B343" s="217" t="str">
        <f t="array" aca="1" ref="B343" ca="1">IF($Q343="","",INDEX('Nhập liệu'!$B$10:$B$10000,'Chi tiết'!$Q343))</f>
        <v/>
      </c>
      <c r="C343" s="262"/>
      <c r="D343" s="218" t="str">
        <f t="array" aca="1" ref="D343" ca="1">IF($Q343="","",INDEX('Nhập liệu'!$E$10:$E$10000,'Chi tiết'!$Q343))</f>
        <v/>
      </c>
      <c r="E343" s="219" t="str">
        <f t="array" aca="1" ref="E343" ca="1">IF($Q343="","",INDEX('Nhập liệu'!$F$10:$F$10000,'Chi tiết'!$Q343))</f>
        <v/>
      </c>
      <c r="F343" s="220" t="str">
        <f t="array" aca="1" ref="F343" ca="1">IF($Q343="","",INDEX('Nhập liệu'!$G$10:$G$10000,'Chi tiết'!$Q343))</f>
        <v/>
      </c>
      <c r="G343" s="219" t="str">
        <f t="array" aca="1" ref="G343" ca="1">IF($Q343="","",INDEX('Nhập liệu'!$H$10:$H$10000,'Chi tiết'!$Q343))</f>
        <v/>
      </c>
      <c r="H343" s="219" t="str">
        <f t="array" aca="1" ref="H343" ca="1">IF($Q343="","",INDEX('Nhập liệu'!$I$10:$I$10000,'Chi tiết'!$Q343))</f>
        <v/>
      </c>
      <c r="I343" s="219" t="str">
        <f t="array" aca="1" ref="I343" ca="1">IF($Q343="","",INDEX('Nhập liệu'!$J$10:$J$10000,'Chi tiết'!$Q343))</f>
        <v/>
      </c>
      <c r="J343" s="219" t="str">
        <f t="array" aca="1" ref="J343" ca="1">IF($Q343="","",INDEX('Nhập liệu'!$K$10:$K$10000,'Chi tiết'!$Q343))</f>
        <v/>
      </c>
      <c r="K343" s="219" t="str">
        <f t="array" aca="1" ref="K343" ca="1">IF($Q343="","",INDEX('Nhập liệu'!$L$10:$L$10000,'Chi tiết'!$Q343))</f>
        <v/>
      </c>
      <c r="L343" s="219" t="str">
        <f t="array" aca="1" ref="L343" ca="1">IF($Q343="","",INDEX('Nhập liệu'!$M$10:$M$10000,'Chi tiết'!$Q343))</f>
        <v/>
      </c>
      <c r="M343" s="219" t="str">
        <f t="array" aca="1" ref="M343" ca="1">IF($Q343="","",INDEX('Nhập liệu'!$N$10:$N$10000,'Chi tiết'!$Q343))</f>
        <v/>
      </c>
      <c r="N343" s="219" t="str">
        <f t="array" aca="1" ref="N343" ca="1">IF($Q343="","",INDEX('Nhập liệu'!$O$10:$O$10000,'Chi tiết'!$Q343))</f>
        <v/>
      </c>
      <c r="O343" s="219" t="str">
        <f t="array" aca="1" ref="O343" ca="1">IF($Q343="","",INDEX('Nhập liệu'!$P$10:$P$10000,'Chi tiết'!$Q343))</f>
        <v/>
      </c>
      <c r="P343" s="257"/>
      <c r="Q343" s="222" t="str">
        <f ca="1">IF(TYPE(MATCH($D$6,OFFSET('Nhập liệu'!$C$10,Q342,0):'Nhập liệu'!$C$10000,0)+Q342)=16,"",MATCH($D$6,OFFSET('Nhập liệu'!$C$10,Q342,0):'Nhập liệu'!$C$10000,0)+Q342)</f>
        <v/>
      </c>
    </row>
    <row r="344" spans="2:17" ht="15.75" customHeight="1">
      <c r="B344" s="217" t="str">
        <f t="array" aca="1" ref="B344" ca="1">IF($Q344="","",INDEX('Nhập liệu'!$B$10:$B$10000,'Chi tiết'!$Q344))</f>
        <v/>
      </c>
      <c r="C344" s="262"/>
      <c r="D344" s="218" t="str">
        <f t="array" aca="1" ref="D344" ca="1">IF($Q344="","",INDEX('Nhập liệu'!$E$10:$E$10000,'Chi tiết'!$Q344))</f>
        <v/>
      </c>
      <c r="E344" s="219" t="str">
        <f t="array" aca="1" ref="E344" ca="1">IF($Q344="","",INDEX('Nhập liệu'!$F$10:$F$10000,'Chi tiết'!$Q344))</f>
        <v/>
      </c>
      <c r="F344" s="220" t="str">
        <f t="array" aca="1" ref="F344" ca="1">IF($Q344="","",INDEX('Nhập liệu'!$G$10:$G$10000,'Chi tiết'!$Q344))</f>
        <v/>
      </c>
      <c r="G344" s="219" t="str">
        <f t="array" aca="1" ref="G344" ca="1">IF($Q344="","",INDEX('Nhập liệu'!$H$10:$H$10000,'Chi tiết'!$Q344))</f>
        <v/>
      </c>
      <c r="H344" s="219" t="str">
        <f t="array" aca="1" ref="H344" ca="1">IF($Q344="","",INDEX('Nhập liệu'!$I$10:$I$10000,'Chi tiết'!$Q344))</f>
        <v/>
      </c>
      <c r="I344" s="219" t="str">
        <f t="array" aca="1" ref="I344" ca="1">IF($Q344="","",INDEX('Nhập liệu'!$J$10:$J$10000,'Chi tiết'!$Q344))</f>
        <v/>
      </c>
      <c r="J344" s="219" t="str">
        <f t="array" aca="1" ref="J344" ca="1">IF($Q344="","",INDEX('Nhập liệu'!$K$10:$K$10000,'Chi tiết'!$Q344))</f>
        <v/>
      </c>
      <c r="K344" s="219" t="str">
        <f t="array" aca="1" ref="K344" ca="1">IF($Q344="","",INDEX('Nhập liệu'!$L$10:$L$10000,'Chi tiết'!$Q344))</f>
        <v/>
      </c>
      <c r="L344" s="219" t="str">
        <f t="array" aca="1" ref="L344" ca="1">IF($Q344="","",INDEX('Nhập liệu'!$M$10:$M$10000,'Chi tiết'!$Q344))</f>
        <v/>
      </c>
      <c r="M344" s="219" t="str">
        <f t="array" aca="1" ref="M344" ca="1">IF($Q344="","",INDEX('Nhập liệu'!$N$10:$N$10000,'Chi tiết'!$Q344))</f>
        <v/>
      </c>
      <c r="N344" s="219" t="str">
        <f t="array" aca="1" ref="N344" ca="1">IF($Q344="","",INDEX('Nhập liệu'!$O$10:$O$10000,'Chi tiết'!$Q344))</f>
        <v/>
      </c>
      <c r="O344" s="219" t="str">
        <f t="array" aca="1" ref="O344" ca="1">IF($Q344="","",INDEX('Nhập liệu'!$P$10:$P$10000,'Chi tiết'!$Q344))</f>
        <v/>
      </c>
      <c r="P344" s="257"/>
      <c r="Q344" s="222" t="str">
        <f ca="1">IF(TYPE(MATCH($D$6,OFFSET('Nhập liệu'!$C$10,Q343,0):'Nhập liệu'!$C$10000,0)+Q343)=16,"",MATCH($D$6,OFFSET('Nhập liệu'!$C$10,Q343,0):'Nhập liệu'!$C$10000,0)+Q343)</f>
        <v/>
      </c>
    </row>
    <row r="345" spans="2:17" ht="15.75" customHeight="1">
      <c r="B345" s="217" t="str">
        <f t="array" aca="1" ref="B345" ca="1">IF($Q345="","",INDEX('Nhập liệu'!$B$10:$B$10000,'Chi tiết'!$Q345))</f>
        <v/>
      </c>
      <c r="C345" s="262"/>
      <c r="D345" s="218" t="str">
        <f t="array" aca="1" ref="D345" ca="1">IF($Q345="","",INDEX('Nhập liệu'!$E$10:$E$10000,'Chi tiết'!$Q345))</f>
        <v/>
      </c>
      <c r="E345" s="219" t="str">
        <f t="array" aca="1" ref="E345" ca="1">IF($Q345="","",INDEX('Nhập liệu'!$F$10:$F$10000,'Chi tiết'!$Q345))</f>
        <v/>
      </c>
      <c r="F345" s="220" t="str">
        <f t="array" aca="1" ref="F345" ca="1">IF($Q345="","",INDEX('Nhập liệu'!$G$10:$G$10000,'Chi tiết'!$Q345))</f>
        <v/>
      </c>
      <c r="G345" s="219" t="str">
        <f t="array" aca="1" ref="G345" ca="1">IF($Q345="","",INDEX('Nhập liệu'!$H$10:$H$10000,'Chi tiết'!$Q345))</f>
        <v/>
      </c>
      <c r="H345" s="219" t="str">
        <f t="array" aca="1" ref="H345" ca="1">IF($Q345="","",INDEX('Nhập liệu'!$I$10:$I$10000,'Chi tiết'!$Q345))</f>
        <v/>
      </c>
      <c r="I345" s="219" t="str">
        <f t="array" aca="1" ref="I345" ca="1">IF($Q345="","",INDEX('Nhập liệu'!$J$10:$J$10000,'Chi tiết'!$Q345))</f>
        <v/>
      </c>
      <c r="J345" s="219" t="str">
        <f t="array" aca="1" ref="J345" ca="1">IF($Q345="","",INDEX('Nhập liệu'!$K$10:$K$10000,'Chi tiết'!$Q345))</f>
        <v/>
      </c>
      <c r="K345" s="219" t="str">
        <f t="array" aca="1" ref="K345" ca="1">IF($Q345="","",INDEX('Nhập liệu'!$L$10:$L$10000,'Chi tiết'!$Q345))</f>
        <v/>
      </c>
      <c r="L345" s="219" t="str">
        <f t="array" aca="1" ref="L345" ca="1">IF($Q345="","",INDEX('Nhập liệu'!$M$10:$M$10000,'Chi tiết'!$Q345))</f>
        <v/>
      </c>
      <c r="M345" s="219" t="str">
        <f t="array" aca="1" ref="M345" ca="1">IF($Q345="","",INDEX('Nhập liệu'!$N$10:$N$10000,'Chi tiết'!$Q345))</f>
        <v/>
      </c>
      <c r="N345" s="219" t="str">
        <f t="array" aca="1" ref="N345" ca="1">IF($Q345="","",INDEX('Nhập liệu'!$O$10:$O$10000,'Chi tiết'!$Q345))</f>
        <v/>
      </c>
      <c r="O345" s="219" t="str">
        <f t="array" aca="1" ref="O345" ca="1">IF($Q345="","",INDEX('Nhập liệu'!$P$10:$P$10000,'Chi tiết'!$Q345))</f>
        <v/>
      </c>
      <c r="P345" s="257"/>
      <c r="Q345" s="222" t="str">
        <f ca="1">IF(TYPE(MATCH($D$6,OFFSET('Nhập liệu'!$C$10,Q344,0):'Nhập liệu'!$C$10000,0)+Q344)=16,"",MATCH($D$6,OFFSET('Nhập liệu'!$C$10,Q344,0):'Nhập liệu'!$C$10000,0)+Q344)</f>
        <v/>
      </c>
    </row>
    <row r="346" spans="2:17" ht="15.75" customHeight="1">
      <c r="B346" s="217" t="str">
        <f t="array" aca="1" ref="B346" ca="1">IF($Q346="","",INDEX('Nhập liệu'!$B$10:$B$10000,'Chi tiết'!$Q346))</f>
        <v/>
      </c>
      <c r="C346" s="262"/>
      <c r="D346" s="218" t="str">
        <f t="array" aca="1" ref="D346" ca="1">IF($Q346="","",INDEX('Nhập liệu'!$E$10:$E$10000,'Chi tiết'!$Q346))</f>
        <v/>
      </c>
      <c r="E346" s="219" t="str">
        <f t="array" aca="1" ref="E346" ca="1">IF($Q346="","",INDEX('Nhập liệu'!$F$10:$F$10000,'Chi tiết'!$Q346))</f>
        <v/>
      </c>
      <c r="F346" s="220" t="str">
        <f t="array" aca="1" ref="F346" ca="1">IF($Q346="","",INDEX('Nhập liệu'!$G$10:$G$10000,'Chi tiết'!$Q346))</f>
        <v/>
      </c>
      <c r="G346" s="219" t="str">
        <f t="array" aca="1" ref="G346" ca="1">IF($Q346="","",INDEX('Nhập liệu'!$H$10:$H$10000,'Chi tiết'!$Q346))</f>
        <v/>
      </c>
      <c r="H346" s="219" t="str">
        <f t="array" aca="1" ref="H346" ca="1">IF($Q346="","",INDEX('Nhập liệu'!$I$10:$I$10000,'Chi tiết'!$Q346))</f>
        <v/>
      </c>
      <c r="I346" s="219" t="str">
        <f t="array" aca="1" ref="I346" ca="1">IF($Q346="","",INDEX('Nhập liệu'!$J$10:$J$10000,'Chi tiết'!$Q346))</f>
        <v/>
      </c>
      <c r="J346" s="219" t="str">
        <f t="array" aca="1" ref="J346" ca="1">IF($Q346="","",INDEX('Nhập liệu'!$K$10:$K$10000,'Chi tiết'!$Q346))</f>
        <v/>
      </c>
      <c r="K346" s="219" t="str">
        <f t="array" aca="1" ref="K346" ca="1">IF($Q346="","",INDEX('Nhập liệu'!$L$10:$L$10000,'Chi tiết'!$Q346))</f>
        <v/>
      </c>
      <c r="L346" s="219" t="str">
        <f t="array" aca="1" ref="L346" ca="1">IF($Q346="","",INDEX('Nhập liệu'!$M$10:$M$10000,'Chi tiết'!$Q346))</f>
        <v/>
      </c>
      <c r="M346" s="219" t="str">
        <f t="array" aca="1" ref="M346" ca="1">IF($Q346="","",INDEX('Nhập liệu'!$N$10:$N$10000,'Chi tiết'!$Q346))</f>
        <v/>
      </c>
      <c r="N346" s="219" t="str">
        <f t="array" aca="1" ref="N346" ca="1">IF($Q346="","",INDEX('Nhập liệu'!$O$10:$O$10000,'Chi tiết'!$Q346))</f>
        <v/>
      </c>
      <c r="O346" s="219" t="str">
        <f t="array" aca="1" ref="O346" ca="1">IF($Q346="","",INDEX('Nhập liệu'!$P$10:$P$10000,'Chi tiết'!$Q346))</f>
        <v/>
      </c>
      <c r="P346" s="257"/>
      <c r="Q346" s="222" t="str">
        <f ca="1">IF(TYPE(MATCH($D$6,OFFSET('Nhập liệu'!$C$10,Q345,0):'Nhập liệu'!$C$10000,0)+Q345)=16,"",MATCH($D$6,OFFSET('Nhập liệu'!$C$10,Q345,0):'Nhập liệu'!$C$10000,0)+Q345)</f>
        <v/>
      </c>
    </row>
    <row r="347" spans="2:17" ht="15.75" customHeight="1">
      <c r="B347" s="217" t="str">
        <f t="array" aca="1" ref="B347" ca="1">IF($Q347="","",INDEX('Nhập liệu'!$B$10:$B$10000,'Chi tiết'!$Q347))</f>
        <v/>
      </c>
      <c r="C347" s="262"/>
      <c r="D347" s="218" t="str">
        <f t="array" aca="1" ref="D347" ca="1">IF($Q347="","",INDEX('Nhập liệu'!$E$10:$E$10000,'Chi tiết'!$Q347))</f>
        <v/>
      </c>
      <c r="E347" s="219" t="str">
        <f t="array" aca="1" ref="E347" ca="1">IF($Q347="","",INDEX('Nhập liệu'!$F$10:$F$10000,'Chi tiết'!$Q347))</f>
        <v/>
      </c>
      <c r="F347" s="220" t="str">
        <f t="array" aca="1" ref="F347" ca="1">IF($Q347="","",INDEX('Nhập liệu'!$G$10:$G$10000,'Chi tiết'!$Q347))</f>
        <v/>
      </c>
      <c r="G347" s="219" t="str">
        <f t="array" aca="1" ref="G347" ca="1">IF($Q347="","",INDEX('Nhập liệu'!$H$10:$H$10000,'Chi tiết'!$Q347))</f>
        <v/>
      </c>
      <c r="H347" s="219" t="str">
        <f t="array" aca="1" ref="H347" ca="1">IF($Q347="","",INDEX('Nhập liệu'!$I$10:$I$10000,'Chi tiết'!$Q347))</f>
        <v/>
      </c>
      <c r="I347" s="219" t="str">
        <f t="array" aca="1" ref="I347" ca="1">IF($Q347="","",INDEX('Nhập liệu'!$J$10:$J$10000,'Chi tiết'!$Q347))</f>
        <v/>
      </c>
      <c r="J347" s="219" t="str">
        <f t="array" aca="1" ref="J347" ca="1">IF($Q347="","",INDEX('Nhập liệu'!$K$10:$K$10000,'Chi tiết'!$Q347))</f>
        <v/>
      </c>
      <c r="K347" s="219" t="str">
        <f t="array" aca="1" ref="K347" ca="1">IF($Q347="","",INDEX('Nhập liệu'!$L$10:$L$10000,'Chi tiết'!$Q347))</f>
        <v/>
      </c>
      <c r="L347" s="219" t="str">
        <f t="array" aca="1" ref="L347" ca="1">IF($Q347="","",INDEX('Nhập liệu'!$M$10:$M$10000,'Chi tiết'!$Q347))</f>
        <v/>
      </c>
      <c r="M347" s="219" t="str">
        <f t="array" aca="1" ref="M347" ca="1">IF($Q347="","",INDEX('Nhập liệu'!$N$10:$N$10000,'Chi tiết'!$Q347))</f>
        <v/>
      </c>
      <c r="N347" s="219" t="str">
        <f t="array" aca="1" ref="N347" ca="1">IF($Q347="","",INDEX('Nhập liệu'!$O$10:$O$10000,'Chi tiết'!$Q347))</f>
        <v/>
      </c>
      <c r="O347" s="219" t="str">
        <f t="array" aca="1" ref="O347" ca="1">IF($Q347="","",INDEX('Nhập liệu'!$P$10:$P$10000,'Chi tiết'!$Q347))</f>
        <v/>
      </c>
      <c r="P347" s="257"/>
      <c r="Q347" s="222" t="str">
        <f ca="1">IF(TYPE(MATCH($D$6,OFFSET('Nhập liệu'!$C$10,Q346,0):'Nhập liệu'!$C$10000,0)+Q346)=16,"",MATCH($D$6,OFFSET('Nhập liệu'!$C$10,Q346,0):'Nhập liệu'!$C$10000,0)+Q346)</f>
        <v/>
      </c>
    </row>
    <row r="348" spans="2:17" ht="15.75" customHeight="1">
      <c r="B348" s="217" t="str">
        <f t="array" aca="1" ref="B348" ca="1">IF($Q348="","",INDEX('Nhập liệu'!$B$10:$B$10000,'Chi tiết'!$Q348))</f>
        <v/>
      </c>
      <c r="C348" s="262"/>
      <c r="D348" s="218" t="str">
        <f t="array" aca="1" ref="D348" ca="1">IF($Q348="","",INDEX('Nhập liệu'!$E$10:$E$10000,'Chi tiết'!$Q348))</f>
        <v/>
      </c>
      <c r="E348" s="219" t="str">
        <f t="array" aca="1" ref="E348" ca="1">IF($Q348="","",INDEX('Nhập liệu'!$F$10:$F$10000,'Chi tiết'!$Q348))</f>
        <v/>
      </c>
      <c r="F348" s="220" t="str">
        <f t="array" aca="1" ref="F348" ca="1">IF($Q348="","",INDEX('Nhập liệu'!$G$10:$G$10000,'Chi tiết'!$Q348))</f>
        <v/>
      </c>
      <c r="G348" s="219" t="str">
        <f t="array" aca="1" ref="G348" ca="1">IF($Q348="","",INDEX('Nhập liệu'!$H$10:$H$10000,'Chi tiết'!$Q348))</f>
        <v/>
      </c>
      <c r="H348" s="219" t="str">
        <f t="array" aca="1" ref="H348" ca="1">IF($Q348="","",INDEX('Nhập liệu'!$I$10:$I$10000,'Chi tiết'!$Q348))</f>
        <v/>
      </c>
      <c r="I348" s="219" t="str">
        <f t="array" aca="1" ref="I348" ca="1">IF($Q348="","",INDEX('Nhập liệu'!$J$10:$J$10000,'Chi tiết'!$Q348))</f>
        <v/>
      </c>
      <c r="J348" s="219" t="str">
        <f t="array" aca="1" ref="J348" ca="1">IF($Q348="","",INDEX('Nhập liệu'!$K$10:$K$10000,'Chi tiết'!$Q348))</f>
        <v/>
      </c>
      <c r="K348" s="219" t="str">
        <f t="array" aca="1" ref="K348" ca="1">IF($Q348="","",INDEX('Nhập liệu'!$L$10:$L$10000,'Chi tiết'!$Q348))</f>
        <v/>
      </c>
      <c r="L348" s="219" t="str">
        <f t="array" aca="1" ref="L348" ca="1">IF($Q348="","",INDEX('Nhập liệu'!$M$10:$M$10000,'Chi tiết'!$Q348))</f>
        <v/>
      </c>
      <c r="M348" s="219" t="str">
        <f t="array" aca="1" ref="M348" ca="1">IF($Q348="","",INDEX('Nhập liệu'!$N$10:$N$10000,'Chi tiết'!$Q348))</f>
        <v/>
      </c>
      <c r="N348" s="219" t="str">
        <f t="array" aca="1" ref="N348" ca="1">IF($Q348="","",INDEX('Nhập liệu'!$O$10:$O$10000,'Chi tiết'!$Q348))</f>
        <v/>
      </c>
      <c r="O348" s="219" t="str">
        <f t="array" aca="1" ref="O348" ca="1">IF($Q348="","",INDEX('Nhập liệu'!$P$10:$P$10000,'Chi tiết'!$Q348))</f>
        <v/>
      </c>
      <c r="P348" s="257"/>
      <c r="Q348" s="222" t="str">
        <f ca="1">IF(TYPE(MATCH($D$6,OFFSET('Nhập liệu'!$C$10,Q347,0):'Nhập liệu'!$C$10000,0)+Q347)=16,"",MATCH($D$6,OFFSET('Nhập liệu'!$C$10,Q347,0):'Nhập liệu'!$C$10000,0)+Q347)</f>
        <v/>
      </c>
    </row>
    <row r="349" spans="2:17" ht="15.75" customHeight="1">
      <c r="B349" s="217" t="str">
        <f t="array" aca="1" ref="B349" ca="1">IF($Q349="","",INDEX('Nhập liệu'!$B$10:$B$10000,'Chi tiết'!$Q349))</f>
        <v/>
      </c>
      <c r="C349" s="262"/>
      <c r="D349" s="218" t="str">
        <f t="array" aca="1" ref="D349" ca="1">IF($Q349="","",INDEX('Nhập liệu'!$E$10:$E$10000,'Chi tiết'!$Q349))</f>
        <v/>
      </c>
      <c r="E349" s="219" t="str">
        <f t="array" aca="1" ref="E349" ca="1">IF($Q349="","",INDEX('Nhập liệu'!$F$10:$F$10000,'Chi tiết'!$Q349))</f>
        <v/>
      </c>
      <c r="F349" s="220" t="str">
        <f t="array" aca="1" ref="F349" ca="1">IF($Q349="","",INDEX('Nhập liệu'!$G$10:$G$10000,'Chi tiết'!$Q349))</f>
        <v/>
      </c>
      <c r="G349" s="219" t="str">
        <f t="array" aca="1" ref="G349" ca="1">IF($Q349="","",INDEX('Nhập liệu'!$H$10:$H$10000,'Chi tiết'!$Q349))</f>
        <v/>
      </c>
      <c r="H349" s="219" t="str">
        <f t="array" aca="1" ref="H349" ca="1">IF($Q349="","",INDEX('Nhập liệu'!$I$10:$I$10000,'Chi tiết'!$Q349))</f>
        <v/>
      </c>
      <c r="I349" s="219" t="str">
        <f t="array" aca="1" ref="I349" ca="1">IF($Q349="","",INDEX('Nhập liệu'!$J$10:$J$10000,'Chi tiết'!$Q349))</f>
        <v/>
      </c>
      <c r="J349" s="219" t="str">
        <f t="array" aca="1" ref="J349" ca="1">IF($Q349="","",INDEX('Nhập liệu'!$K$10:$K$10000,'Chi tiết'!$Q349))</f>
        <v/>
      </c>
      <c r="K349" s="219" t="str">
        <f t="array" aca="1" ref="K349" ca="1">IF($Q349="","",INDEX('Nhập liệu'!$L$10:$L$10000,'Chi tiết'!$Q349))</f>
        <v/>
      </c>
      <c r="L349" s="219" t="str">
        <f t="array" aca="1" ref="L349" ca="1">IF($Q349="","",INDEX('Nhập liệu'!$M$10:$M$10000,'Chi tiết'!$Q349))</f>
        <v/>
      </c>
      <c r="M349" s="219" t="str">
        <f t="array" aca="1" ref="M349" ca="1">IF($Q349="","",INDEX('Nhập liệu'!$N$10:$N$10000,'Chi tiết'!$Q349))</f>
        <v/>
      </c>
      <c r="N349" s="219" t="str">
        <f t="array" aca="1" ref="N349" ca="1">IF($Q349="","",INDEX('Nhập liệu'!$O$10:$O$10000,'Chi tiết'!$Q349))</f>
        <v/>
      </c>
      <c r="O349" s="219" t="str">
        <f t="array" aca="1" ref="O349" ca="1">IF($Q349="","",INDEX('Nhập liệu'!$P$10:$P$10000,'Chi tiết'!$Q349))</f>
        <v/>
      </c>
      <c r="P349" s="257"/>
      <c r="Q349" s="222" t="str">
        <f ca="1">IF(TYPE(MATCH($D$6,OFFSET('Nhập liệu'!$C$10,Q348,0):'Nhập liệu'!$C$10000,0)+Q348)=16,"",MATCH($D$6,OFFSET('Nhập liệu'!$C$10,Q348,0):'Nhập liệu'!$C$10000,0)+Q348)</f>
        <v/>
      </c>
    </row>
    <row r="350" spans="2:17" ht="15.75" customHeight="1">
      <c r="B350" s="217" t="str">
        <f t="array" aca="1" ref="B350" ca="1">IF($Q350="","",INDEX('Nhập liệu'!$B$10:$B$10000,'Chi tiết'!$Q350))</f>
        <v/>
      </c>
      <c r="C350" s="262"/>
      <c r="D350" s="218" t="str">
        <f t="array" aca="1" ref="D350" ca="1">IF($Q350="","",INDEX('Nhập liệu'!$E$10:$E$10000,'Chi tiết'!$Q350))</f>
        <v/>
      </c>
      <c r="E350" s="219" t="str">
        <f t="array" aca="1" ref="E350" ca="1">IF($Q350="","",INDEX('Nhập liệu'!$F$10:$F$10000,'Chi tiết'!$Q350))</f>
        <v/>
      </c>
      <c r="F350" s="220" t="str">
        <f t="array" aca="1" ref="F350" ca="1">IF($Q350="","",INDEX('Nhập liệu'!$G$10:$G$10000,'Chi tiết'!$Q350))</f>
        <v/>
      </c>
      <c r="G350" s="219" t="str">
        <f t="array" aca="1" ref="G350" ca="1">IF($Q350="","",INDEX('Nhập liệu'!$H$10:$H$10000,'Chi tiết'!$Q350))</f>
        <v/>
      </c>
      <c r="H350" s="219" t="str">
        <f t="array" aca="1" ref="H350" ca="1">IF($Q350="","",INDEX('Nhập liệu'!$I$10:$I$10000,'Chi tiết'!$Q350))</f>
        <v/>
      </c>
      <c r="I350" s="219" t="str">
        <f t="array" aca="1" ref="I350" ca="1">IF($Q350="","",INDEX('Nhập liệu'!$J$10:$J$10000,'Chi tiết'!$Q350))</f>
        <v/>
      </c>
      <c r="J350" s="219" t="str">
        <f t="array" aca="1" ref="J350" ca="1">IF($Q350="","",INDEX('Nhập liệu'!$K$10:$K$10000,'Chi tiết'!$Q350))</f>
        <v/>
      </c>
      <c r="K350" s="219" t="str">
        <f t="array" aca="1" ref="K350" ca="1">IF($Q350="","",INDEX('Nhập liệu'!$L$10:$L$10000,'Chi tiết'!$Q350))</f>
        <v/>
      </c>
      <c r="L350" s="219" t="str">
        <f t="array" aca="1" ref="L350" ca="1">IF($Q350="","",INDEX('Nhập liệu'!$M$10:$M$10000,'Chi tiết'!$Q350))</f>
        <v/>
      </c>
      <c r="M350" s="219" t="str">
        <f t="array" aca="1" ref="M350" ca="1">IF($Q350="","",INDEX('Nhập liệu'!$N$10:$N$10000,'Chi tiết'!$Q350))</f>
        <v/>
      </c>
      <c r="N350" s="219" t="str">
        <f t="array" aca="1" ref="N350" ca="1">IF($Q350="","",INDEX('Nhập liệu'!$O$10:$O$10000,'Chi tiết'!$Q350))</f>
        <v/>
      </c>
      <c r="O350" s="219" t="str">
        <f t="array" aca="1" ref="O350" ca="1">IF($Q350="","",INDEX('Nhập liệu'!$P$10:$P$10000,'Chi tiết'!$Q350))</f>
        <v/>
      </c>
      <c r="P350" s="257"/>
      <c r="Q350" s="222" t="str">
        <f ca="1">IF(TYPE(MATCH($D$6,OFFSET('Nhập liệu'!$C$10,Q349,0):'Nhập liệu'!$C$10000,0)+Q349)=16,"",MATCH($D$6,OFFSET('Nhập liệu'!$C$10,Q349,0):'Nhập liệu'!$C$10000,0)+Q349)</f>
        <v/>
      </c>
    </row>
    <row r="351" spans="2:17" ht="15.75" customHeight="1">
      <c r="B351" s="217" t="str">
        <f t="array" aca="1" ref="B351" ca="1">IF($Q351="","",INDEX('Nhập liệu'!$B$10:$B$10000,'Chi tiết'!$Q351))</f>
        <v/>
      </c>
      <c r="C351" s="262"/>
      <c r="D351" s="218" t="str">
        <f t="array" aca="1" ref="D351" ca="1">IF($Q351="","",INDEX('Nhập liệu'!$E$10:$E$10000,'Chi tiết'!$Q351))</f>
        <v/>
      </c>
      <c r="E351" s="219" t="str">
        <f t="array" aca="1" ref="E351" ca="1">IF($Q351="","",INDEX('Nhập liệu'!$F$10:$F$10000,'Chi tiết'!$Q351))</f>
        <v/>
      </c>
      <c r="F351" s="220" t="str">
        <f t="array" aca="1" ref="F351" ca="1">IF($Q351="","",INDEX('Nhập liệu'!$G$10:$G$10000,'Chi tiết'!$Q351))</f>
        <v/>
      </c>
      <c r="G351" s="219" t="str">
        <f t="array" aca="1" ref="G351" ca="1">IF($Q351="","",INDEX('Nhập liệu'!$H$10:$H$10000,'Chi tiết'!$Q351))</f>
        <v/>
      </c>
      <c r="H351" s="219" t="str">
        <f t="array" aca="1" ref="H351" ca="1">IF($Q351="","",INDEX('Nhập liệu'!$I$10:$I$10000,'Chi tiết'!$Q351))</f>
        <v/>
      </c>
      <c r="I351" s="219" t="str">
        <f t="array" aca="1" ref="I351" ca="1">IF($Q351="","",INDEX('Nhập liệu'!$J$10:$J$10000,'Chi tiết'!$Q351))</f>
        <v/>
      </c>
      <c r="J351" s="219" t="str">
        <f t="array" aca="1" ref="J351" ca="1">IF($Q351="","",INDEX('Nhập liệu'!$K$10:$K$10000,'Chi tiết'!$Q351))</f>
        <v/>
      </c>
      <c r="K351" s="219" t="str">
        <f t="array" aca="1" ref="K351" ca="1">IF($Q351="","",INDEX('Nhập liệu'!$L$10:$L$10000,'Chi tiết'!$Q351))</f>
        <v/>
      </c>
      <c r="L351" s="219" t="str">
        <f t="array" aca="1" ref="L351" ca="1">IF($Q351="","",INDEX('Nhập liệu'!$M$10:$M$10000,'Chi tiết'!$Q351))</f>
        <v/>
      </c>
      <c r="M351" s="219" t="str">
        <f t="array" aca="1" ref="M351" ca="1">IF($Q351="","",INDEX('Nhập liệu'!$N$10:$N$10000,'Chi tiết'!$Q351))</f>
        <v/>
      </c>
      <c r="N351" s="219" t="str">
        <f t="array" aca="1" ref="N351" ca="1">IF($Q351="","",INDEX('Nhập liệu'!$O$10:$O$10000,'Chi tiết'!$Q351))</f>
        <v/>
      </c>
      <c r="O351" s="219" t="str">
        <f t="array" aca="1" ref="O351" ca="1">IF($Q351="","",INDEX('Nhập liệu'!$P$10:$P$10000,'Chi tiết'!$Q351))</f>
        <v/>
      </c>
      <c r="P351" s="257"/>
      <c r="Q351" s="222" t="str">
        <f ca="1">IF(TYPE(MATCH($D$6,OFFSET('Nhập liệu'!$C$10,Q350,0):'Nhập liệu'!$C$10000,0)+Q350)=16,"",MATCH($D$6,OFFSET('Nhập liệu'!$C$10,Q350,0):'Nhập liệu'!$C$10000,0)+Q350)</f>
        <v/>
      </c>
    </row>
    <row r="352" spans="2:17" ht="15.75" customHeight="1">
      <c r="B352" s="217" t="str">
        <f t="array" aca="1" ref="B352" ca="1">IF($Q352="","",INDEX('Nhập liệu'!$B$10:$B$10000,'Chi tiết'!$Q352))</f>
        <v/>
      </c>
      <c r="C352" s="262"/>
      <c r="D352" s="218" t="str">
        <f t="array" aca="1" ref="D352" ca="1">IF($Q352="","",INDEX('Nhập liệu'!$E$10:$E$10000,'Chi tiết'!$Q352))</f>
        <v/>
      </c>
      <c r="E352" s="219" t="str">
        <f t="array" aca="1" ref="E352" ca="1">IF($Q352="","",INDEX('Nhập liệu'!$F$10:$F$10000,'Chi tiết'!$Q352))</f>
        <v/>
      </c>
      <c r="F352" s="220" t="str">
        <f t="array" aca="1" ref="F352" ca="1">IF($Q352="","",INDEX('Nhập liệu'!$G$10:$G$10000,'Chi tiết'!$Q352))</f>
        <v/>
      </c>
      <c r="G352" s="219" t="str">
        <f t="array" aca="1" ref="G352" ca="1">IF($Q352="","",INDEX('Nhập liệu'!$H$10:$H$10000,'Chi tiết'!$Q352))</f>
        <v/>
      </c>
      <c r="H352" s="219" t="str">
        <f t="array" aca="1" ref="H352" ca="1">IF($Q352="","",INDEX('Nhập liệu'!$I$10:$I$10000,'Chi tiết'!$Q352))</f>
        <v/>
      </c>
      <c r="I352" s="219" t="str">
        <f t="array" aca="1" ref="I352" ca="1">IF($Q352="","",INDEX('Nhập liệu'!$J$10:$J$10000,'Chi tiết'!$Q352))</f>
        <v/>
      </c>
      <c r="J352" s="219" t="str">
        <f t="array" aca="1" ref="J352" ca="1">IF($Q352="","",INDEX('Nhập liệu'!$K$10:$K$10000,'Chi tiết'!$Q352))</f>
        <v/>
      </c>
      <c r="K352" s="219" t="str">
        <f t="array" aca="1" ref="K352" ca="1">IF($Q352="","",INDEX('Nhập liệu'!$L$10:$L$10000,'Chi tiết'!$Q352))</f>
        <v/>
      </c>
      <c r="L352" s="219" t="str">
        <f t="array" aca="1" ref="L352" ca="1">IF($Q352="","",INDEX('Nhập liệu'!$M$10:$M$10000,'Chi tiết'!$Q352))</f>
        <v/>
      </c>
      <c r="M352" s="219" t="str">
        <f t="array" aca="1" ref="M352" ca="1">IF($Q352="","",INDEX('Nhập liệu'!$N$10:$N$10000,'Chi tiết'!$Q352))</f>
        <v/>
      </c>
      <c r="N352" s="219" t="str">
        <f t="array" aca="1" ref="N352" ca="1">IF($Q352="","",INDEX('Nhập liệu'!$O$10:$O$10000,'Chi tiết'!$Q352))</f>
        <v/>
      </c>
      <c r="O352" s="219" t="str">
        <f t="array" aca="1" ref="O352" ca="1">IF($Q352="","",INDEX('Nhập liệu'!$P$10:$P$10000,'Chi tiết'!$Q352))</f>
        <v/>
      </c>
      <c r="P352" s="257"/>
      <c r="Q352" s="222" t="str">
        <f ca="1">IF(TYPE(MATCH($D$6,OFFSET('Nhập liệu'!$C$10,Q351,0):'Nhập liệu'!$C$10000,0)+Q351)=16,"",MATCH($D$6,OFFSET('Nhập liệu'!$C$10,Q351,0):'Nhập liệu'!$C$10000,0)+Q351)</f>
        <v/>
      </c>
    </row>
    <row r="353" spans="2:17" ht="15.75" customHeight="1">
      <c r="B353" s="217" t="str">
        <f t="array" aca="1" ref="B353" ca="1">IF($Q353="","",INDEX('Nhập liệu'!$B$10:$B$10000,'Chi tiết'!$Q353))</f>
        <v/>
      </c>
      <c r="C353" s="262"/>
      <c r="D353" s="218" t="str">
        <f t="array" aca="1" ref="D353" ca="1">IF($Q353="","",INDEX('Nhập liệu'!$E$10:$E$10000,'Chi tiết'!$Q353))</f>
        <v/>
      </c>
      <c r="E353" s="219" t="str">
        <f t="array" aca="1" ref="E353" ca="1">IF($Q353="","",INDEX('Nhập liệu'!$F$10:$F$10000,'Chi tiết'!$Q353))</f>
        <v/>
      </c>
      <c r="F353" s="220" t="str">
        <f t="array" aca="1" ref="F353" ca="1">IF($Q353="","",INDEX('Nhập liệu'!$G$10:$G$10000,'Chi tiết'!$Q353))</f>
        <v/>
      </c>
      <c r="G353" s="219" t="str">
        <f t="array" aca="1" ref="G353" ca="1">IF($Q353="","",INDEX('Nhập liệu'!$H$10:$H$10000,'Chi tiết'!$Q353))</f>
        <v/>
      </c>
      <c r="H353" s="219" t="str">
        <f t="array" aca="1" ref="H353" ca="1">IF($Q353="","",INDEX('Nhập liệu'!$I$10:$I$10000,'Chi tiết'!$Q353))</f>
        <v/>
      </c>
      <c r="I353" s="219" t="str">
        <f t="array" aca="1" ref="I353" ca="1">IF($Q353="","",INDEX('Nhập liệu'!$J$10:$J$10000,'Chi tiết'!$Q353))</f>
        <v/>
      </c>
      <c r="J353" s="219" t="str">
        <f t="array" aca="1" ref="J353" ca="1">IF($Q353="","",INDEX('Nhập liệu'!$K$10:$K$10000,'Chi tiết'!$Q353))</f>
        <v/>
      </c>
      <c r="K353" s="219" t="str">
        <f t="array" aca="1" ref="K353" ca="1">IF($Q353="","",INDEX('Nhập liệu'!$L$10:$L$10000,'Chi tiết'!$Q353))</f>
        <v/>
      </c>
      <c r="L353" s="219" t="str">
        <f t="array" aca="1" ref="L353" ca="1">IF($Q353="","",INDEX('Nhập liệu'!$M$10:$M$10000,'Chi tiết'!$Q353))</f>
        <v/>
      </c>
      <c r="M353" s="219" t="str">
        <f t="array" aca="1" ref="M353" ca="1">IF($Q353="","",INDEX('Nhập liệu'!$N$10:$N$10000,'Chi tiết'!$Q353))</f>
        <v/>
      </c>
      <c r="N353" s="219" t="str">
        <f t="array" aca="1" ref="N353" ca="1">IF($Q353="","",INDEX('Nhập liệu'!$O$10:$O$10000,'Chi tiết'!$Q353))</f>
        <v/>
      </c>
      <c r="O353" s="219" t="str">
        <f t="array" aca="1" ref="O353" ca="1">IF($Q353="","",INDEX('Nhập liệu'!$P$10:$P$10000,'Chi tiết'!$Q353))</f>
        <v/>
      </c>
      <c r="P353" s="257"/>
      <c r="Q353" s="222" t="str">
        <f ca="1">IF(TYPE(MATCH($D$6,OFFSET('Nhập liệu'!$C$10,Q352,0):'Nhập liệu'!$C$10000,0)+Q352)=16,"",MATCH($D$6,OFFSET('Nhập liệu'!$C$10,Q352,0):'Nhập liệu'!$C$10000,0)+Q352)</f>
        <v/>
      </c>
    </row>
    <row r="354" spans="2:17" ht="15.75" customHeight="1">
      <c r="B354" s="217" t="str">
        <f t="array" aca="1" ref="B354" ca="1">IF($Q354="","",INDEX('Nhập liệu'!$B$10:$B$10000,'Chi tiết'!$Q354))</f>
        <v/>
      </c>
      <c r="C354" s="262"/>
      <c r="D354" s="218" t="str">
        <f t="array" aca="1" ref="D354" ca="1">IF($Q354="","",INDEX('Nhập liệu'!$E$10:$E$10000,'Chi tiết'!$Q354))</f>
        <v/>
      </c>
      <c r="E354" s="219" t="str">
        <f t="array" aca="1" ref="E354" ca="1">IF($Q354="","",INDEX('Nhập liệu'!$F$10:$F$10000,'Chi tiết'!$Q354))</f>
        <v/>
      </c>
      <c r="F354" s="220" t="str">
        <f t="array" aca="1" ref="F354" ca="1">IF($Q354="","",INDEX('Nhập liệu'!$G$10:$G$10000,'Chi tiết'!$Q354))</f>
        <v/>
      </c>
      <c r="G354" s="219" t="str">
        <f t="array" aca="1" ref="G354" ca="1">IF($Q354="","",INDEX('Nhập liệu'!$H$10:$H$10000,'Chi tiết'!$Q354))</f>
        <v/>
      </c>
      <c r="H354" s="219" t="str">
        <f t="array" aca="1" ref="H354" ca="1">IF($Q354="","",INDEX('Nhập liệu'!$I$10:$I$10000,'Chi tiết'!$Q354))</f>
        <v/>
      </c>
      <c r="I354" s="219" t="str">
        <f t="array" aca="1" ref="I354" ca="1">IF($Q354="","",INDEX('Nhập liệu'!$J$10:$J$10000,'Chi tiết'!$Q354))</f>
        <v/>
      </c>
      <c r="J354" s="219" t="str">
        <f t="array" aca="1" ref="J354" ca="1">IF($Q354="","",INDEX('Nhập liệu'!$K$10:$K$10000,'Chi tiết'!$Q354))</f>
        <v/>
      </c>
      <c r="K354" s="219" t="str">
        <f t="array" aca="1" ref="K354" ca="1">IF($Q354="","",INDEX('Nhập liệu'!$L$10:$L$10000,'Chi tiết'!$Q354))</f>
        <v/>
      </c>
      <c r="L354" s="219" t="str">
        <f t="array" aca="1" ref="L354" ca="1">IF($Q354="","",INDEX('Nhập liệu'!$M$10:$M$10000,'Chi tiết'!$Q354))</f>
        <v/>
      </c>
      <c r="M354" s="219" t="str">
        <f t="array" aca="1" ref="M354" ca="1">IF($Q354="","",INDEX('Nhập liệu'!$N$10:$N$10000,'Chi tiết'!$Q354))</f>
        <v/>
      </c>
      <c r="N354" s="219" t="str">
        <f t="array" aca="1" ref="N354" ca="1">IF($Q354="","",INDEX('Nhập liệu'!$O$10:$O$10000,'Chi tiết'!$Q354))</f>
        <v/>
      </c>
      <c r="O354" s="219" t="str">
        <f t="array" aca="1" ref="O354" ca="1">IF($Q354="","",INDEX('Nhập liệu'!$P$10:$P$10000,'Chi tiết'!$Q354))</f>
        <v/>
      </c>
      <c r="P354" s="257"/>
      <c r="Q354" s="222" t="str">
        <f ca="1">IF(TYPE(MATCH($D$6,OFFSET('Nhập liệu'!$C$10,Q353,0):'Nhập liệu'!$C$10000,0)+Q353)=16,"",MATCH($D$6,OFFSET('Nhập liệu'!$C$10,Q353,0):'Nhập liệu'!$C$10000,0)+Q353)</f>
        <v/>
      </c>
    </row>
    <row r="355" spans="2:17" ht="15.75" customHeight="1">
      <c r="B355" s="217" t="str">
        <f t="array" aca="1" ref="B355" ca="1">IF($Q355="","",INDEX('Nhập liệu'!$B$10:$B$10000,'Chi tiết'!$Q355))</f>
        <v/>
      </c>
      <c r="C355" s="262"/>
      <c r="D355" s="218" t="str">
        <f t="array" aca="1" ref="D355" ca="1">IF($Q355="","",INDEX('Nhập liệu'!$E$10:$E$10000,'Chi tiết'!$Q355))</f>
        <v/>
      </c>
      <c r="E355" s="219" t="str">
        <f t="array" aca="1" ref="E355" ca="1">IF($Q355="","",INDEX('Nhập liệu'!$F$10:$F$10000,'Chi tiết'!$Q355))</f>
        <v/>
      </c>
      <c r="F355" s="220" t="str">
        <f t="array" aca="1" ref="F355" ca="1">IF($Q355="","",INDEX('Nhập liệu'!$G$10:$G$10000,'Chi tiết'!$Q355))</f>
        <v/>
      </c>
      <c r="G355" s="219" t="str">
        <f t="array" aca="1" ref="G355" ca="1">IF($Q355="","",INDEX('Nhập liệu'!$H$10:$H$10000,'Chi tiết'!$Q355))</f>
        <v/>
      </c>
      <c r="H355" s="219" t="str">
        <f t="array" aca="1" ref="H355" ca="1">IF($Q355="","",INDEX('Nhập liệu'!$I$10:$I$10000,'Chi tiết'!$Q355))</f>
        <v/>
      </c>
      <c r="I355" s="219" t="str">
        <f t="array" aca="1" ref="I355" ca="1">IF($Q355="","",INDEX('Nhập liệu'!$J$10:$J$10000,'Chi tiết'!$Q355))</f>
        <v/>
      </c>
      <c r="J355" s="219" t="str">
        <f t="array" aca="1" ref="J355" ca="1">IF($Q355="","",INDEX('Nhập liệu'!$K$10:$K$10000,'Chi tiết'!$Q355))</f>
        <v/>
      </c>
      <c r="K355" s="219" t="str">
        <f t="array" aca="1" ref="K355" ca="1">IF($Q355="","",INDEX('Nhập liệu'!$L$10:$L$10000,'Chi tiết'!$Q355))</f>
        <v/>
      </c>
      <c r="L355" s="219" t="str">
        <f t="array" aca="1" ref="L355" ca="1">IF($Q355="","",INDEX('Nhập liệu'!$M$10:$M$10000,'Chi tiết'!$Q355))</f>
        <v/>
      </c>
      <c r="M355" s="219" t="str">
        <f t="array" aca="1" ref="M355" ca="1">IF($Q355="","",INDEX('Nhập liệu'!$N$10:$N$10000,'Chi tiết'!$Q355))</f>
        <v/>
      </c>
      <c r="N355" s="219" t="str">
        <f t="array" aca="1" ref="N355" ca="1">IF($Q355="","",INDEX('Nhập liệu'!$O$10:$O$10000,'Chi tiết'!$Q355))</f>
        <v/>
      </c>
      <c r="O355" s="219" t="str">
        <f t="array" aca="1" ref="O355" ca="1">IF($Q355="","",INDEX('Nhập liệu'!$P$10:$P$10000,'Chi tiết'!$Q355))</f>
        <v/>
      </c>
      <c r="P355" s="257"/>
      <c r="Q355" s="222" t="str">
        <f ca="1">IF(TYPE(MATCH($D$6,OFFSET('Nhập liệu'!$C$10,Q354,0):'Nhập liệu'!$C$10000,0)+Q354)=16,"",MATCH($D$6,OFFSET('Nhập liệu'!$C$10,Q354,0):'Nhập liệu'!$C$10000,0)+Q354)</f>
        <v/>
      </c>
    </row>
    <row r="356" spans="2:17" ht="15.75" customHeight="1">
      <c r="B356" s="217" t="str">
        <f t="array" aca="1" ref="B356" ca="1">IF($Q356="","",INDEX('Nhập liệu'!$B$10:$B$10000,'Chi tiết'!$Q356))</f>
        <v/>
      </c>
      <c r="C356" s="262"/>
      <c r="D356" s="218" t="str">
        <f t="array" aca="1" ref="D356" ca="1">IF($Q356="","",INDEX('Nhập liệu'!$E$10:$E$10000,'Chi tiết'!$Q356))</f>
        <v/>
      </c>
      <c r="E356" s="219" t="str">
        <f t="array" aca="1" ref="E356" ca="1">IF($Q356="","",INDEX('Nhập liệu'!$F$10:$F$10000,'Chi tiết'!$Q356))</f>
        <v/>
      </c>
      <c r="F356" s="220" t="str">
        <f t="array" aca="1" ref="F356" ca="1">IF($Q356="","",INDEX('Nhập liệu'!$G$10:$G$10000,'Chi tiết'!$Q356))</f>
        <v/>
      </c>
      <c r="G356" s="219" t="str">
        <f t="array" aca="1" ref="G356" ca="1">IF($Q356="","",INDEX('Nhập liệu'!$H$10:$H$10000,'Chi tiết'!$Q356))</f>
        <v/>
      </c>
      <c r="H356" s="219" t="str">
        <f t="array" aca="1" ref="H356" ca="1">IF($Q356="","",INDEX('Nhập liệu'!$I$10:$I$10000,'Chi tiết'!$Q356))</f>
        <v/>
      </c>
      <c r="I356" s="219" t="str">
        <f t="array" aca="1" ref="I356" ca="1">IF($Q356="","",INDEX('Nhập liệu'!$J$10:$J$10000,'Chi tiết'!$Q356))</f>
        <v/>
      </c>
      <c r="J356" s="219" t="str">
        <f t="array" aca="1" ref="J356" ca="1">IF($Q356="","",INDEX('Nhập liệu'!$K$10:$K$10000,'Chi tiết'!$Q356))</f>
        <v/>
      </c>
      <c r="K356" s="219" t="str">
        <f t="array" aca="1" ref="K356" ca="1">IF($Q356="","",INDEX('Nhập liệu'!$L$10:$L$10000,'Chi tiết'!$Q356))</f>
        <v/>
      </c>
      <c r="L356" s="219" t="str">
        <f t="array" aca="1" ref="L356" ca="1">IF($Q356="","",INDEX('Nhập liệu'!$M$10:$M$10000,'Chi tiết'!$Q356))</f>
        <v/>
      </c>
      <c r="M356" s="219" t="str">
        <f t="array" aca="1" ref="M356" ca="1">IF($Q356="","",INDEX('Nhập liệu'!$N$10:$N$10000,'Chi tiết'!$Q356))</f>
        <v/>
      </c>
      <c r="N356" s="219" t="str">
        <f t="array" aca="1" ref="N356" ca="1">IF($Q356="","",INDEX('Nhập liệu'!$O$10:$O$10000,'Chi tiết'!$Q356))</f>
        <v/>
      </c>
      <c r="O356" s="219" t="str">
        <f t="array" aca="1" ref="O356" ca="1">IF($Q356="","",INDEX('Nhập liệu'!$P$10:$P$10000,'Chi tiết'!$Q356))</f>
        <v/>
      </c>
      <c r="P356" s="257"/>
      <c r="Q356" s="222" t="str">
        <f ca="1">IF(TYPE(MATCH($D$6,OFFSET('Nhập liệu'!$C$10,Q355,0):'Nhập liệu'!$C$10000,0)+Q355)=16,"",MATCH($D$6,OFFSET('Nhập liệu'!$C$10,Q355,0):'Nhập liệu'!$C$10000,0)+Q355)</f>
        <v/>
      </c>
    </row>
    <row r="357" spans="2:17" ht="15.75" customHeight="1">
      <c r="B357" s="217" t="str">
        <f t="array" aca="1" ref="B357" ca="1">IF($Q357="","",INDEX('Nhập liệu'!$B$10:$B$10000,'Chi tiết'!$Q357))</f>
        <v/>
      </c>
      <c r="C357" s="262"/>
      <c r="D357" s="218" t="str">
        <f t="array" aca="1" ref="D357" ca="1">IF($Q357="","",INDEX('Nhập liệu'!$E$10:$E$10000,'Chi tiết'!$Q357))</f>
        <v/>
      </c>
      <c r="E357" s="219" t="str">
        <f t="array" aca="1" ref="E357" ca="1">IF($Q357="","",INDEX('Nhập liệu'!$F$10:$F$10000,'Chi tiết'!$Q357))</f>
        <v/>
      </c>
      <c r="F357" s="220" t="str">
        <f t="array" aca="1" ref="F357" ca="1">IF($Q357="","",INDEX('Nhập liệu'!$G$10:$G$10000,'Chi tiết'!$Q357))</f>
        <v/>
      </c>
      <c r="G357" s="219" t="str">
        <f t="array" aca="1" ref="G357" ca="1">IF($Q357="","",INDEX('Nhập liệu'!$H$10:$H$10000,'Chi tiết'!$Q357))</f>
        <v/>
      </c>
      <c r="H357" s="219" t="str">
        <f t="array" aca="1" ref="H357" ca="1">IF($Q357="","",INDEX('Nhập liệu'!$I$10:$I$10000,'Chi tiết'!$Q357))</f>
        <v/>
      </c>
      <c r="I357" s="219" t="str">
        <f t="array" aca="1" ref="I357" ca="1">IF($Q357="","",INDEX('Nhập liệu'!$J$10:$J$10000,'Chi tiết'!$Q357))</f>
        <v/>
      </c>
      <c r="J357" s="219" t="str">
        <f t="array" aca="1" ref="J357" ca="1">IF($Q357="","",INDEX('Nhập liệu'!$K$10:$K$10000,'Chi tiết'!$Q357))</f>
        <v/>
      </c>
      <c r="K357" s="219" t="str">
        <f t="array" aca="1" ref="K357" ca="1">IF($Q357="","",INDEX('Nhập liệu'!$L$10:$L$10000,'Chi tiết'!$Q357))</f>
        <v/>
      </c>
      <c r="L357" s="219" t="str">
        <f t="array" aca="1" ref="L357" ca="1">IF($Q357="","",INDEX('Nhập liệu'!$M$10:$M$10000,'Chi tiết'!$Q357))</f>
        <v/>
      </c>
      <c r="M357" s="219" t="str">
        <f t="array" aca="1" ref="M357" ca="1">IF($Q357="","",INDEX('Nhập liệu'!$N$10:$N$10000,'Chi tiết'!$Q357))</f>
        <v/>
      </c>
      <c r="N357" s="219" t="str">
        <f t="array" aca="1" ref="N357" ca="1">IF($Q357="","",INDEX('Nhập liệu'!$O$10:$O$10000,'Chi tiết'!$Q357))</f>
        <v/>
      </c>
      <c r="O357" s="219" t="str">
        <f t="array" aca="1" ref="O357" ca="1">IF($Q357="","",INDEX('Nhập liệu'!$P$10:$P$10000,'Chi tiết'!$Q357))</f>
        <v/>
      </c>
      <c r="P357" s="257"/>
      <c r="Q357" s="222" t="str">
        <f ca="1">IF(TYPE(MATCH($D$6,OFFSET('Nhập liệu'!$C$10,Q356,0):'Nhập liệu'!$C$10000,0)+Q356)=16,"",MATCH($D$6,OFFSET('Nhập liệu'!$C$10,Q356,0):'Nhập liệu'!$C$10000,0)+Q356)</f>
        <v/>
      </c>
    </row>
    <row r="358" spans="2:17" ht="15.75" customHeight="1">
      <c r="B358" s="217" t="str">
        <f t="array" aca="1" ref="B358" ca="1">IF($Q358="","",INDEX('Nhập liệu'!$B$10:$B$10000,'Chi tiết'!$Q358))</f>
        <v/>
      </c>
      <c r="C358" s="262"/>
      <c r="D358" s="218" t="str">
        <f t="array" aca="1" ref="D358" ca="1">IF($Q358="","",INDEX('Nhập liệu'!$E$10:$E$10000,'Chi tiết'!$Q358))</f>
        <v/>
      </c>
      <c r="E358" s="219" t="str">
        <f t="array" aca="1" ref="E358" ca="1">IF($Q358="","",INDEX('Nhập liệu'!$F$10:$F$10000,'Chi tiết'!$Q358))</f>
        <v/>
      </c>
      <c r="F358" s="220" t="str">
        <f t="array" aca="1" ref="F358" ca="1">IF($Q358="","",INDEX('Nhập liệu'!$G$10:$G$10000,'Chi tiết'!$Q358))</f>
        <v/>
      </c>
      <c r="G358" s="219" t="str">
        <f t="array" aca="1" ref="G358" ca="1">IF($Q358="","",INDEX('Nhập liệu'!$H$10:$H$10000,'Chi tiết'!$Q358))</f>
        <v/>
      </c>
      <c r="H358" s="219" t="str">
        <f t="array" aca="1" ref="H358" ca="1">IF($Q358="","",INDEX('Nhập liệu'!$I$10:$I$10000,'Chi tiết'!$Q358))</f>
        <v/>
      </c>
      <c r="I358" s="219" t="str">
        <f t="array" aca="1" ref="I358" ca="1">IF($Q358="","",INDEX('Nhập liệu'!$J$10:$J$10000,'Chi tiết'!$Q358))</f>
        <v/>
      </c>
      <c r="J358" s="219" t="str">
        <f t="array" aca="1" ref="J358" ca="1">IF($Q358="","",INDEX('Nhập liệu'!$K$10:$K$10000,'Chi tiết'!$Q358))</f>
        <v/>
      </c>
      <c r="K358" s="219" t="str">
        <f t="array" aca="1" ref="K358" ca="1">IF($Q358="","",INDEX('Nhập liệu'!$L$10:$L$10000,'Chi tiết'!$Q358))</f>
        <v/>
      </c>
      <c r="L358" s="219" t="str">
        <f t="array" aca="1" ref="L358" ca="1">IF($Q358="","",INDEX('Nhập liệu'!$M$10:$M$10000,'Chi tiết'!$Q358))</f>
        <v/>
      </c>
      <c r="M358" s="219" t="str">
        <f t="array" aca="1" ref="M358" ca="1">IF($Q358="","",INDEX('Nhập liệu'!$N$10:$N$10000,'Chi tiết'!$Q358))</f>
        <v/>
      </c>
      <c r="N358" s="219" t="str">
        <f t="array" aca="1" ref="N358" ca="1">IF($Q358="","",INDEX('Nhập liệu'!$O$10:$O$10000,'Chi tiết'!$Q358))</f>
        <v/>
      </c>
      <c r="O358" s="219" t="str">
        <f t="array" aca="1" ref="O358" ca="1">IF($Q358="","",INDEX('Nhập liệu'!$P$10:$P$10000,'Chi tiết'!$Q358))</f>
        <v/>
      </c>
      <c r="P358" s="257"/>
      <c r="Q358" s="222" t="str">
        <f ca="1">IF(TYPE(MATCH($D$6,OFFSET('Nhập liệu'!$C$10,Q357,0):'Nhập liệu'!$C$10000,0)+Q357)=16,"",MATCH($D$6,OFFSET('Nhập liệu'!$C$10,Q357,0):'Nhập liệu'!$C$10000,0)+Q357)</f>
        <v/>
      </c>
    </row>
    <row r="359" spans="2:17" ht="15.75" customHeight="1">
      <c r="B359" s="217" t="str">
        <f t="array" aca="1" ref="B359" ca="1">IF($Q359="","",INDEX('Nhập liệu'!$B$10:$B$10000,'Chi tiết'!$Q359))</f>
        <v/>
      </c>
      <c r="C359" s="262"/>
      <c r="D359" s="218" t="str">
        <f t="array" aca="1" ref="D359" ca="1">IF($Q359="","",INDEX('Nhập liệu'!$E$10:$E$10000,'Chi tiết'!$Q359))</f>
        <v/>
      </c>
      <c r="E359" s="219" t="str">
        <f t="array" aca="1" ref="E359" ca="1">IF($Q359="","",INDEX('Nhập liệu'!$F$10:$F$10000,'Chi tiết'!$Q359))</f>
        <v/>
      </c>
      <c r="F359" s="220" t="str">
        <f t="array" aca="1" ref="F359" ca="1">IF($Q359="","",INDEX('Nhập liệu'!$G$10:$G$10000,'Chi tiết'!$Q359))</f>
        <v/>
      </c>
      <c r="G359" s="219" t="str">
        <f t="array" aca="1" ref="G359" ca="1">IF($Q359="","",INDEX('Nhập liệu'!$H$10:$H$10000,'Chi tiết'!$Q359))</f>
        <v/>
      </c>
      <c r="H359" s="219" t="str">
        <f t="array" aca="1" ref="H359" ca="1">IF($Q359="","",INDEX('Nhập liệu'!$I$10:$I$10000,'Chi tiết'!$Q359))</f>
        <v/>
      </c>
      <c r="I359" s="219" t="str">
        <f t="array" aca="1" ref="I359" ca="1">IF($Q359="","",INDEX('Nhập liệu'!$J$10:$J$10000,'Chi tiết'!$Q359))</f>
        <v/>
      </c>
      <c r="J359" s="219" t="str">
        <f t="array" aca="1" ref="J359" ca="1">IF($Q359="","",INDEX('Nhập liệu'!$K$10:$K$10000,'Chi tiết'!$Q359))</f>
        <v/>
      </c>
      <c r="K359" s="219" t="str">
        <f t="array" aca="1" ref="K359" ca="1">IF($Q359="","",INDEX('Nhập liệu'!$L$10:$L$10000,'Chi tiết'!$Q359))</f>
        <v/>
      </c>
      <c r="L359" s="219" t="str">
        <f t="array" aca="1" ref="L359" ca="1">IF($Q359="","",INDEX('Nhập liệu'!$M$10:$M$10000,'Chi tiết'!$Q359))</f>
        <v/>
      </c>
      <c r="M359" s="219" t="str">
        <f t="array" aca="1" ref="M359" ca="1">IF($Q359="","",INDEX('Nhập liệu'!$N$10:$N$10000,'Chi tiết'!$Q359))</f>
        <v/>
      </c>
      <c r="N359" s="219" t="str">
        <f t="array" aca="1" ref="N359" ca="1">IF($Q359="","",INDEX('Nhập liệu'!$O$10:$O$10000,'Chi tiết'!$Q359))</f>
        <v/>
      </c>
      <c r="O359" s="219" t="str">
        <f t="array" aca="1" ref="O359" ca="1">IF($Q359="","",INDEX('Nhập liệu'!$P$10:$P$10000,'Chi tiết'!$Q359))</f>
        <v/>
      </c>
      <c r="P359" s="257"/>
      <c r="Q359" s="222" t="str">
        <f ca="1">IF(TYPE(MATCH($D$6,OFFSET('Nhập liệu'!$C$10,Q358,0):'Nhập liệu'!$C$10000,0)+Q358)=16,"",MATCH($D$6,OFFSET('Nhập liệu'!$C$10,Q358,0):'Nhập liệu'!$C$10000,0)+Q358)</f>
        <v/>
      </c>
    </row>
    <row r="360" spans="2:17" ht="15.75" customHeight="1">
      <c r="B360" s="217" t="str">
        <f t="array" aca="1" ref="B360" ca="1">IF($Q360="","",INDEX('Nhập liệu'!$B$10:$B$10000,'Chi tiết'!$Q360))</f>
        <v/>
      </c>
      <c r="C360" s="262"/>
      <c r="D360" s="218" t="str">
        <f t="array" aca="1" ref="D360" ca="1">IF($Q360="","",INDEX('Nhập liệu'!$E$10:$E$10000,'Chi tiết'!$Q360))</f>
        <v/>
      </c>
      <c r="E360" s="219" t="str">
        <f t="array" aca="1" ref="E360" ca="1">IF($Q360="","",INDEX('Nhập liệu'!$F$10:$F$10000,'Chi tiết'!$Q360))</f>
        <v/>
      </c>
      <c r="F360" s="220" t="str">
        <f t="array" aca="1" ref="F360" ca="1">IF($Q360="","",INDEX('Nhập liệu'!$G$10:$G$10000,'Chi tiết'!$Q360))</f>
        <v/>
      </c>
      <c r="G360" s="219" t="str">
        <f t="array" aca="1" ref="G360" ca="1">IF($Q360="","",INDEX('Nhập liệu'!$H$10:$H$10000,'Chi tiết'!$Q360))</f>
        <v/>
      </c>
      <c r="H360" s="219" t="str">
        <f t="array" aca="1" ref="H360" ca="1">IF($Q360="","",INDEX('Nhập liệu'!$I$10:$I$10000,'Chi tiết'!$Q360))</f>
        <v/>
      </c>
      <c r="I360" s="219" t="str">
        <f t="array" aca="1" ref="I360" ca="1">IF($Q360="","",INDEX('Nhập liệu'!$J$10:$J$10000,'Chi tiết'!$Q360))</f>
        <v/>
      </c>
      <c r="J360" s="219" t="str">
        <f t="array" aca="1" ref="J360" ca="1">IF($Q360="","",INDEX('Nhập liệu'!$K$10:$K$10000,'Chi tiết'!$Q360))</f>
        <v/>
      </c>
      <c r="K360" s="219" t="str">
        <f t="array" aca="1" ref="K360" ca="1">IF($Q360="","",INDEX('Nhập liệu'!$L$10:$L$10000,'Chi tiết'!$Q360))</f>
        <v/>
      </c>
      <c r="L360" s="219" t="str">
        <f t="array" aca="1" ref="L360" ca="1">IF($Q360="","",INDEX('Nhập liệu'!$M$10:$M$10000,'Chi tiết'!$Q360))</f>
        <v/>
      </c>
      <c r="M360" s="219" t="str">
        <f t="array" aca="1" ref="M360" ca="1">IF($Q360="","",INDEX('Nhập liệu'!$N$10:$N$10000,'Chi tiết'!$Q360))</f>
        <v/>
      </c>
      <c r="N360" s="219" t="str">
        <f t="array" aca="1" ref="N360" ca="1">IF($Q360="","",INDEX('Nhập liệu'!$O$10:$O$10000,'Chi tiết'!$Q360))</f>
        <v/>
      </c>
      <c r="O360" s="219" t="str">
        <f t="array" aca="1" ref="O360" ca="1">IF($Q360="","",INDEX('Nhập liệu'!$P$10:$P$10000,'Chi tiết'!$Q360))</f>
        <v/>
      </c>
      <c r="P360" s="257"/>
      <c r="Q360" s="222" t="str">
        <f ca="1">IF(TYPE(MATCH($D$6,OFFSET('Nhập liệu'!$C$10,Q359,0):'Nhập liệu'!$C$10000,0)+Q359)=16,"",MATCH($D$6,OFFSET('Nhập liệu'!$C$10,Q359,0):'Nhập liệu'!$C$10000,0)+Q359)</f>
        <v/>
      </c>
    </row>
    <row r="361" spans="2:17" ht="15.75" customHeight="1">
      <c r="B361" s="217" t="str">
        <f t="array" aca="1" ref="B361" ca="1">IF($Q361="","",INDEX('Nhập liệu'!$B$10:$B$10000,'Chi tiết'!$Q361))</f>
        <v/>
      </c>
      <c r="C361" s="262"/>
      <c r="D361" s="218" t="str">
        <f t="array" aca="1" ref="D361" ca="1">IF($Q361="","",INDEX('Nhập liệu'!$E$10:$E$10000,'Chi tiết'!$Q361))</f>
        <v/>
      </c>
      <c r="E361" s="219" t="str">
        <f t="array" aca="1" ref="E361" ca="1">IF($Q361="","",INDEX('Nhập liệu'!$F$10:$F$10000,'Chi tiết'!$Q361))</f>
        <v/>
      </c>
      <c r="F361" s="220" t="str">
        <f t="array" aca="1" ref="F361" ca="1">IF($Q361="","",INDEX('Nhập liệu'!$G$10:$G$10000,'Chi tiết'!$Q361))</f>
        <v/>
      </c>
      <c r="G361" s="219" t="str">
        <f t="array" aca="1" ref="G361" ca="1">IF($Q361="","",INDEX('Nhập liệu'!$H$10:$H$10000,'Chi tiết'!$Q361))</f>
        <v/>
      </c>
      <c r="H361" s="219" t="str">
        <f t="array" aca="1" ref="H361" ca="1">IF($Q361="","",INDEX('Nhập liệu'!$I$10:$I$10000,'Chi tiết'!$Q361))</f>
        <v/>
      </c>
      <c r="I361" s="219" t="str">
        <f t="array" aca="1" ref="I361" ca="1">IF($Q361="","",INDEX('Nhập liệu'!$J$10:$J$10000,'Chi tiết'!$Q361))</f>
        <v/>
      </c>
      <c r="J361" s="219" t="str">
        <f t="array" aca="1" ref="J361" ca="1">IF($Q361="","",INDEX('Nhập liệu'!$K$10:$K$10000,'Chi tiết'!$Q361))</f>
        <v/>
      </c>
      <c r="K361" s="219" t="str">
        <f t="array" aca="1" ref="K361" ca="1">IF($Q361="","",INDEX('Nhập liệu'!$L$10:$L$10000,'Chi tiết'!$Q361))</f>
        <v/>
      </c>
      <c r="L361" s="219" t="str">
        <f t="array" aca="1" ref="L361" ca="1">IF($Q361="","",INDEX('Nhập liệu'!$M$10:$M$10000,'Chi tiết'!$Q361))</f>
        <v/>
      </c>
      <c r="M361" s="219" t="str">
        <f t="array" aca="1" ref="M361" ca="1">IF($Q361="","",INDEX('Nhập liệu'!$N$10:$N$10000,'Chi tiết'!$Q361))</f>
        <v/>
      </c>
      <c r="N361" s="219" t="str">
        <f t="array" aca="1" ref="N361" ca="1">IF($Q361="","",INDEX('Nhập liệu'!$O$10:$O$10000,'Chi tiết'!$Q361))</f>
        <v/>
      </c>
      <c r="O361" s="219" t="str">
        <f t="array" aca="1" ref="O361" ca="1">IF($Q361="","",INDEX('Nhập liệu'!$P$10:$P$10000,'Chi tiết'!$Q361))</f>
        <v/>
      </c>
      <c r="P361" s="257"/>
      <c r="Q361" s="222" t="str">
        <f ca="1">IF(TYPE(MATCH($D$6,OFFSET('Nhập liệu'!$C$10,Q360,0):'Nhập liệu'!$C$10000,0)+Q360)=16,"",MATCH($D$6,OFFSET('Nhập liệu'!$C$10,Q360,0):'Nhập liệu'!$C$10000,0)+Q360)</f>
        <v/>
      </c>
    </row>
    <row r="362" spans="2:17" ht="15.75" customHeight="1">
      <c r="B362" s="217" t="str">
        <f t="array" aca="1" ref="B362" ca="1">IF($Q362="","",INDEX('Nhập liệu'!$B$10:$B$10000,'Chi tiết'!$Q362))</f>
        <v/>
      </c>
      <c r="C362" s="262"/>
      <c r="D362" s="218" t="str">
        <f t="array" aca="1" ref="D362" ca="1">IF($Q362="","",INDEX('Nhập liệu'!$E$10:$E$10000,'Chi tiết'!$Q362))</f>
        <v/>
      </c>
      <c r="E362" s="219" t="str">
        <f t="array" aca="1" ref="E362" ca="1">IF($Q362="","",INDEX('Nhập liệu'!$F$10:$F$10000,'Chi tiết'!$Q362))</f>
        <v/>
      </c>
      <c r="F362" s="220" t="str">
        <f t="array" aca="1" ref="F362" ca="1">IF($Q362="","",INDEX('Nhập liệu'!$G$10:$G$10000,'Chi tiết'!$Q362))</f>
        <v/>
      </c>
      <c r="G362" s="219" t="str">
        <f t="array" aca="1" ref="G362" ca="1">IF($Q362="","",INDEX('Nhập liệu'!$H$10:$H$10000,'Chi tiết'!$Q362))</f>
        <v/>
      </c>
      <c r="H362" s="219" t="str">
        <f t="array" aca="1" ref="H362" ca="1">IF($Q362="","",INDEX('Nhập liệu'!$I$10:$I$10000,'Chi tiết'!$Q362))</f>
        <v/>
      </c>
      <c r="I362" s="219" t="str">
        <f t="array" aca="1" ref="I362" ca="1">IF($Q362="","",INDEX('Nhập liệu'!$J$10:$J$10000,'Chi tiết'!$Q362))</f>
        <v/>
      </c>
      <c r="J362" s="219" t="str">
        <f t="array" aca="1" ref="J362" ca="1">IF($Q362="","",INDEX('Nhập liệu'!$K$10:$K$10000,'Chi tiết'!$Q362))</f>
        <v/>
      </c>
      <c r="K362" s="219" t="str">
        <f t="array" aca="1" ref="K362" ca="1">IF($Q362="","",INDEX('Nhập liệu'!$L$10:$L$10000,'Chi tiết'!$Q362))</f>
        <v/>
      </c>
      <c r="L362" s="219" t="str">
        <f t="array" aca="1" ref="L362" ca="1">IF($Q362="","",INDEX('Nhập liệu'!$M$10:$M$10000,'Chi tiết'!$Q362))</f>
        <v/>
      </c>
      <c r="M362" s="219" t="str">
        <f t="array" aca="1" ref="M362" ca="1">IF($Q362="","",INDEX('Nhập liệu'!$N$10:$N$10000,'Chi tiết'!$Q362))</f>
        <v/>
      </c>
      <c r="N362" s="219" t="str">
        <f t="array" aca="1" ref="N362" ca="1">IF($Q362="","",INDEX('Nhập liệu'!$O$10:$O$10000,'Chi tiết'!$Q362))</f>
        <v/>
      </c>
      <c r="O362" s="219" t="str">
        <f t="array" aca="1" ref="O362" ca="1">IF($Q362="","",INDEX('Nhập liệu'!$P$10:$P$10000,'Chi tiết'!$Q362))</f>
        <v/>
      </c>
      <c r="P362" s="257"/>
      <c r="Q362" s="222" t="str">
        <f ca="1">IF(TYPE(MATCH($D$6,OFFSET('Nhập liệu'!$C$10,Q361,0):'Nhập liệu'!$C$10000,0)+Q361)=16,"",MATCH($D$6,OFFSET('Nhập liệu'!$C$10,Q361,0):'Nhập liệu'!$C$10000,0)+Q361)</f>
        <v/>
      </c>
    </row>
    <row r="363" spans="2:17" ht="15.75" customHeight="1">
      <c r="B363" s="217" t="str">
        <f t="array" aca="1" ref="B363" ca="1">IF($Q363="","",INDEX('Nhập liệu'!$B$10:$B$10000,'Chi tiết'!$Q363))</f>
        <v/>
      </c>
      <c r="C363" s="262"/>
      <c r="D363" s="218" t="str">
        <f t="array" aca="1" ref="D363" ca="1">IF($Q363="","",INDEX('Nhập liệu'!$E$10:$E$10000,'Chi tiết'!$Q363))</f>
        <v/>
      </c>
      <c r="E363" s="219" t="str">
        <f t="array" aca="1" ref="E363" ca="1">IF($Q363="","",INDEX('Nhập liệu'!$F$10:$F$10000,'Chi tiết'!$Q363))</f>
        <v/>
      </c>
      <c r="F363" s="220" t="str">
        <f t="array" aca="1" ref="F363" ca="1">IF($Q363="","",INDEX('Nhập liệu'!$G$10:$G$10000,'Chi tiết'!$Q363))</f>
        <v/>
      </c>
      <c r="G363" s="219" t="str">
        <f t="array" aca="1" ref="G363" ca="1">IF($Q363="","",INDEX('Nhập liệu'!$H$10:$H$10000,'Chi tiết'!$Q363))</f>
        <v/>
      </c>
      <c r="H363" s="219" t="str">
        <f t="array" aca="1" ref="H363" ca="1">IF($Q363="","",INDEX('Nhập liệu'!$I$10:$I$10000,'Chi tiết'!$Q363))</f>
        <v/>
      </c>
      <c r="I363" s="219" t="str">
        <f t="array" aca="1" ref="I363" ca="1">IF($Q363="","",INDEX('Nhập liệu'!$J$10:$J$10000,'Chi tiết'!$Q363))</f>
        <v/>
      </c>
      <c r="J363" s="219" t="str">
        <f t="array" aca="1" ref="J363" ca="1">IF($Q363="","",INDEX('Nhập liệu'!$K$10:$K$10000,'Chi tiết'!$Q363))</f>
        <v/>
      </c>
      <c r="K363" s="219" t="str">
        <f t="array" aca="1" ref="K363" ca="1">IF($Q363="","",INDEX('Nhập liệu'!$L$10:$L$10000,'Chi tiết'!$Q363))</f>
        <v/>
      </c>
      <c r="L363" s="219" t="str">
        <f t="array" aca="1" ref="L363" ca="1">IF($Q363="","",INDEX('Nhập liệu'!$M$10:$M$10000,'Chi tiết'!$Q363))</f>
        <v/>
      </c>
      <c r="M363" s="219" t="str">
        <f t="array" aca="1" ref="M363" ca="1">IF($Q363="","",INDEX('Nhập liệu'!$N$10:$N$10000,'Chi tiết'!$Q363))</f>
        <v/>
      </c>
      <c r="N363" s="219" t="str">
        <f t="array" aca="1" ref="N363" ca="1">IF($Q363="","",INDEX('Nhập liệu'!$O$10:$O$10000,'Chi tiết'!$Q363))</f>
        <v/>
      </c>
      <c r="O363" s="219" t="str">
        <f t="array" aca="1" ref="O363" ca="1">IF($Q363="","",INDEX('Nhập liệu'!$P$10:$P$10000,'Chi tiết'!$Q363))</f>
        <v/>
      </c>
      <c r="P363" s="257"/>
      <c r="Q363" s="222" t="str">
        <f ca="1">IF(TYPE(MATCH($D$6,OFFSET('Nhập liệu'!$C$10,Q362,0):'Nhập liệu'!$C$10000,0)+Q362)=16,"",MATCH($D$6,OFFSET('Nhập liệu'!$C$10,Q362,0):'Nhập liệu'!$C$10000,0)+Q362)</f>
        <v/>
      </c>
    </row>
    <row r="364" spans="2:17" ht="15.75" customHeight="1">
      <c r="B364" s="217" t="str">
        <f t="array" aca="1" ref="B364" ca="1">IF($Q364="","",INDEX('Nhập liệu'!$B$10:$B$10000,'Chi tiết'!$Q364))</f>
        <v/>
      </c>
      <c r="C364" s="262"/>
      <c r="D364" s="218" t="str">
        <f t="array" aca="1" ref="D364" ca="1">IF($Q364="","",INDEX('Nhập liệu'!$E$10:$E$10000,'Chi tiết'!$Q364))</f>
        <v/>
      </c>
      <c r="E364" s="219" t="str">
        <f t="array" aca="1" ref="E364" ca="1">IF($Q364="","",INDEX('Nhập liệu'!$F$10:$F$10000,'Chi tiết'!$Q364))</f>
        <v/>
      </c>
      <c r="F364" s="220" t="str">
        <f t="array" aca="1" ref="F364" ca="1">IF($Q364="","",INDEX('Nhập liệu'!$G$10:$G$10000,'Chi tiết'!$Q364))</f>
        <v/>
      </c>
      <c r="G364" s="219" t="str">
        <f t="array" aca="1" ref="G364" ca="1">IF($Q364="","",INDEX('Nhập liệu'!$H$10:$H$10000,'Chi tiết'!$Q364))</f>
        <v/>
      </c>
      <c r="H364" s="219" t="str">
        <f t="array" aca="1" ref="H364" ca="1">IF($Q364="","",INDEX('Nhập liệu'!$I$10:$I$10000,'Chi tiết'!$Q364))</f>
        <v/>
      </c>
      <c r="I364" s="219" t="str">
        <f t="array" aca="1" ref="I364" ca="1">IF($Q364="","",INDEX('Nhập liệu'!$J$10:$J$10000,'Chi tiết'!$Q364))</f>
        <v/>
      </c>
      <c r="J364" s="219" t="str">
        <f t="array" aca="1" ref="J364" ca="1">IF($Q364="","",INDEX('Nhập liệu'!$K$10:$K$10000,'Chi tiết'!$Q364))</f>
        <v/>
      </c>
      <c r="K364" s="219" t="str">
        <f t="array" aca="1" ref="K364" ca="1">IF($Q364="","",INDEX('Nhập liệu'!$L$10:$L$10000,'Chi tiết'!$Q364))</f>
        <v/>
      </c>
      <c r="L364" s="219" t="str">
        <f t="array" aca="1" ref="L364" ca="1">IF($Q364="","",INDEX('Nhập liệu'!$M$10:$M$10000,'Chi tiết'!$Q364))</f>
        <v/>
      </c>
      <c r="M364" s="219" t="str">
        <f t="array" aca="1" ref="M364" ca="1">IF($Q364="","",INDEX('Nhập liệu'!$N$10:$N$10000,'Chi tiết'!$Q364))</f>
        <v/>
      </c>
      <c r="N364" s="219" t="str">
        <f t="array" aca="1" ref="N364" ca="1">IF($Q364="","",INDEX('Nhập liệu'!$O$10:$O$10000,'Chi tiết'!$Q364))</f>
        <v/>
      </c>
      <c r="O364" s="219" t="str">
        <f t="array" aca="1" ref="O364" ca="1">IF($Q364="","",INDEX('Nhập liệu'!$P$10:$P$10000,'Chi tiết'!$Q364))</f>
        <v/>
      </c>
      <c r="P364" s="257"/>
      <c r="Q364" s="222" t="str">
        <f ca="1">IF(TYPE(MATCH($D$6,OFFSET('Nhập liệu'!$C$10,Q363,0):'Nhập liệu'!$C$10000,0)+Q363)=16,"",MATCH($D$6,OFFSET('Nhập liệu'!$C$10,Q363,0):'Nhập liệu'!$C$10000,0)+Q363)</f>
        <v/>
      </c>
    </row>
    <row r="365" spans="2:17" ht="15.75" customHeight="1">
      <c r="B365" s="217" t="str">
        <f t="array" aca="1" ref="B365" ca="1">IF($Q365="","",INDEX('Nhập liệu'!$B$10:$B$10000,'Chi tiết'!$Q365))</f>
        <v/>
      </c>
      <c r="C365" s="262"/>
      <c r="D365" s="218" t="str">
        <f t="array" aca="1" ref="D365" ca="1">IF($Q365="","",INDEX('Nhập liệu'!$E$10:$E$10000,'Chi tiết'!$Q365))</f>
        <v/>
      </c>
      <c r="E365" s="219" t="str">
        <f t="array" aca="1" ref="E365" ca="1">IF($Q365="","",INDEX('Nhập liệu'!$F$10:$F$10000,'Chi tiết'!$Q365))</f>
        <v/>
      </c>
      <c r="F365" s="220" t="str">
        <f t="array" aca="1" ref="F365" ca="1">IF($Q365="","",INDEX('Nhập liệu'!$G$10:$G$10000,'Chi tiết'!$Q365))</f>
        <v/>
      </c>
      <c r="G365" s="219" t="str">
        <f t="array" aca="1" ref="G365" ca="1">IF($Q365="","",INDEX('Nhập liệu'!$H$10:$H$10000,'Chi tiết'!$Q365))</f>
        <v/>
      </c>
      <c r="H365" s="219" t="str">
        <f t="array" aca="1" ref="H365" ca="1">IF($Q365="","",INDEX('Nhập liệu'!$I$10:$I$10000,'Chi tiết'!$Q365))</f>
        <v/>
      </c>
      <c r="I365" s="219" t="str">
        <f t="array" aca="1" ref="I365" ca="1">IF($Q365="","",INDEX('Nhập liệu'!$J$10:$J$10000,'Chi tiết'!$Q365))</f>
        <v/>
      </c>
      <c r="J365" s="219" t="str">
        <f t="array" aca="1" ref="J365" ca="1">IF($Q365="","",INDEX('Nhập liệu'!$K$10:$K$10000,'Chi tiết'!$Q365))</f>
        <v/>
      </c>
      <c r="K365" s="219" t="str">
        <f t="array" aca="1" ref="K365" ca="1">IF($Q365="","",INDEX('Nhập liệu'!$L$10:$L$10000,'Chi tiết'!$Q365))</f>
        <v/>
      </c>
      <c r="L365" s="219" t="str">
        <f t="array" aca="1" ref="L365" ca="1">IF($Q365="","",INDEX('Nhập liệu'!$M$10:$M$10000,'Chi tiết'!$Q365))</f>
        <v/>
      </c>
      <c r="M365" s="219" t="str">
        <f t="array" aca="1" ref="M365" ca="1">IF($Q365="","",INDEX('Nhập liệu'!$N$10:$N$10000,'Chi tiết'!$Q365))</f>
        <v/>
      </c>
      <c r="N365" s="219" t="str">
        <f t="array" aca="1" ref="N365" ca="1">IF($Q365="","",INDEX('Nhập liệu'!$O$10:$O$10000,'Chi tiết'!$Q365))</f>
        <v/>
      </c>
      <c r="O365" s="219" t="str">
        <f t="array" aca="1" ref="O365" ca="1">IF($Q365="","",INDEX('Nhập liệu'!$P$10:$P$10000,'Chi tiết'!$Q365))</f>
        <v/>
      </c>
      <c r="P365" s="257"/>
      <c r="Q365" s="222" t="str">
        <f ca="1">IF(TYPE(MATCH($D$6,OFFSET('Nhập liệu'!$C$10,Q364,0):'Nhập liệu'!$C$10000,0)+Q364)=16,"",MATCH($D$6,OFFSET('Nhập liệu'!$C$10,Q364,0):'Nhập liệu'!$C$10000,0)+Q364)</f>
        <v/>
      </c>
    </row>
    <row r="366" spans="2:17" ht="15.75" customHeight="1">
      <c r="B366" s="217" t="str">
        <f t="array" aca="1" ref="B366" ca="1">IF($Q366="","",INDEX('Nhập liệu'!$B$10:$B$10000,'Chi tiết'!$Q366))</f>
        <v/>
      </c>
      <c r="C366" s="262"/>
      <c r="D366" s="218" t="str">
        <f t="array" aca="1" ref="D366" ca="1">IF($Q366="","",INDEX('Nhập liệu'!$E$10:$E$10000,'Chi tiết'!$Q366))</f>
        <v/>
      </c>
      <c r="E366" s="219" t="str">
        <f t="array" aca="1" ref="E366" ca="1">IF($Q366="","",INDEX('Nhập liệu'!$F$10:$F$10000,'Chi tiết'!$Q366))</f>
        <v/>
      </c>
      <c r="F366" s="220" t="str">
        <f t="array" aca="1" ref="F366" ca="1">IF($Q366="","",INDEX('Nhập liệu'!$G$10:$G$10000,'Chi tiết'!$Q366))</f>
        <v/>
      </c>
      <c r="G366" s="219" t="str">
        <f t="array" aca="1" ref="G366" ca="1">IF($Q366="","",INDEX('Nhập liệu'!$H$10:$H$10000,'Chi tiết'!$Q366))</f>
        <v/>
      </c>
      <c r="H366" s="219" t="str">
        <f t="array" aca="1" ref="H366" ca="1">IF($Q366="","",INDEX('Nhập liệu'!$I$10:$I$10000,'Chi tiết'!$Q366))</f>
        <v/>
      </c>
      <c r="I366" s="219" t="str">
        <f t="array" aca="1" ref="I366" ca="1">IF($Q366="","",INDEX('Nhập liệu'!$J$10:$J$10000,'Chi tiết'!$Q366))</f>
        <v/>
      </c>
      <c r="J366" s="219" t="str">
        <f t="array" aca="1" ref="J366" ca="1">IF($Q366="","",INDEX('Nhập liệu'!$K$10:$K$10000,'Chi tiết'!$Q366))</f>
        <v/>
      </c>
      <c r="K366" s="219" t="str">
        <f t="array" aca="1" ref="K366" ca="1">IF($Q366="","",INDEX('Nhập liệu'!$L$10:$L$10000,'Chi tiết'!$Q366))</f>
        <v/>
      </c>
      <c r="L366" s="219" t="str">
        <f t="array" aca="1" ref="L366" ca="1">IF($Q366="","",INDEX('Nhập liệu'!$M$10:$M$10000,'Chi tiết'!$Q366))</f>
        <v/>
      </c>
      <c r="M366" s="219" t="str">
        <f t="array" aca="1" ref="M366" ca="1">IF($Q366="","",INDEX('Nhập liệu'!$N$10:$N$10000,'Chi tiết'!$Q366))</f>
        <v/>
      </c>
      <c r="N366" s="219" t="str">
        <f t="array" aca="1" ref="N366" ca="1">IF($Q366="","",INDEX('Nhập liệu'!$O$10:$O$10000,'Chi tiết'!$Q366))</f>
        <v/>
      </c>
      <c r="O366" s="219" t="str">
        <f t="array" aca="1" ref="O366" ca="1">IF($Q366="","",INDEX('Nhập liệu'!$P$10:$P$10000,'Chi tiết'!$Q366))</f>
        <v/>
      </c>
      <c r="P366" s="257"/>
      <c r="Q366" s="222" t="str">
        <f ca="1">IF(TYPE(MATCH($D$6,OFFSET('Nhập liệu'!$C$10,Q365,0):'Nhập liệu'!$C$10000,0)+Q365)=16,"",MATCH($D$6,OFFSET('Nhập liệu'!$C$10,Q365,0):'Nhập liệu'!$C$10000,0)+Q365)</f>
        <v/>
      </c>
    </row>
    <row r="367" spans="2:17" ht="15.75" customHeight="1">
      <c r="B367" s="217" t="str">
        <f t="array" aca="1" ref="B367" ca="1">IF($Q367="","",INDEX('Nhập liệu'!$B$10:$B$10000,'Chi tiết'!$Q367))</f>
        <v/>
      </c>
      <c r="C367" s="262"/>
      <c r="D367" s="218" t="str">
        <f t="array" aca="1" ref="D367" ca="1">IF($Q367="","",INDEX('Nhập liệu'!$E$10:$E$10000,'Chi tiết'!$Q367))</f>
        <v/>
      </c>
      <c r="E367" s="219" t="str">
        <f t="array" aca="1" ref="E367" ca="1">IF($Q367="","",INDEX('Nhập liệu'!$F$10:$F$10000,'Chi tiết'!$Q367))</f>
        <v/>
      </c>
      <c r="F367" s="220" t="str">
        <f t="array" aca="1" ref="F367" ca="1">IF($Q367="","",INDEX('Nhập liệu'!$G$10:$G$10000,'Chi tiết'!$Q367))</f>
        <v/>
      </c>
      <c r="G367" s="219" t="str">
        <f t="array" aca="1" ref="G367" ca="1">IF($Q367="","",INDEX('Nhập liệu'!$H$10:$H$10000,'Chi tiết'!$Q367))</f>
        <v/>
      </c>
      <c r="H367" s="219" t="str">
        <f t="array" aca="1" ref="H367" ca="1">IF($Q367="","",INDEX('Nhập liệu'!$I$10:$I$10000,'Chi tiết'!$Q367))</f>
        <v/>
      </c>
      <c r="I367" s="219" t="str">
        <f t="array" aca="1" ref="I367" ca="1">IF($Q367="","",INDEX('Nhập liệu'!$J$10:$J$10000,'Chi tiết'!$Q367))</f>
        <v/>
      </c>
      <c r="J367" s="219" t="str">
        <f t="array" aca="1" ref="J367" ca="1">IF($Q367="","",INDEX('Nhập liệu'!$K$10:$K$10000,'Chi tiết'!$Q367))</f>
        <v/>
      </c>
      <c r="K367" s="219" t="str">
        <f t="array" aca="1" ref="K367" ca="1">IF($Q367="","",INDEX('Nhập liệu'!$L$10:$L$10000,'Chi tiết'!$Q367))</f>
        <v/>
      </c>
      <c r="L367" s="219" t="str">
        <f t="array" aca="1" ref="L367" ca="1">IF($Q367="","",INDEX('Nhập liệu'!$M$10:$M$10000,'Chi tiết'!$Q367))</f>
        <v/>
      </c>
      <c r="M367" s="219" t="str">
        <f t="array" aca="1" ref="M367" ca="1">IF($Q367="","",INDEX('Nhập liệu'!$N$10:$N$10000,'Chi tiết'!$Q367))</f>
        <v/>
      </c>
      <c r="N367" s="219" t="str">
        <f t="array" aca="1" ref="N367" ca="1">IF($Q367="","",INDEX('Nhập liệu'!$O$10:$O$10000,'Chi tiết'!$Q367))</f>
        <v/>
      </c>
      <c r="O367" s="219" t="str">
        <f t="array" aca="1" ref="O367" ca="1">IF($Q367="","",INDEX('Nhập liệu'!$P$10:$P$10000,'Chi tiết'!$Q367))</f>
        <v/>
      </c>
      <c r="P367" s="257"/>
      <c r="Q367" s="222" t="str">
        <f ca="1">IF(TYPE(MATCH($D$6,OFFSET('Nhập liệu'!$C$10,Q366,0):'Nhập liệu'!$C$10000,0)+Q366)=16,"",MATCH($D$6,OFFSET('Nhập liệu'!$C$10,Q366,0):'Nhập liệu'!$C$10000,0)+Q366)</f>
        <v/>
      </c>
    </row>
    <row r="368" spans="2:17" ht="15.75" customHeight="1">
      <c r="B368" s="217" t="str">
        <f t="array" aca="1" ref="B368" ca="1">IF($Q368="","",INDEX('Nhập liệu'!$B$10:$B$10000,'Chi tiết'!$Q368))</f>
        <v/>
      </c>
      <c r="C368" s="262"/>
      <c r="D368" s="218" t="str">
        <f t="array" aca="1" ref="D368" ca="1">IF($Q368="","",INDEX('Nhập liệu'!$E$10:$E$10000,'Chi tiết'!$Q368))</f>
        <v/>
      </c>
      <c r="E368" s="219" t="str">
        <f t="array" aca="1" ref="E368" ca="1">IF($Q368="","",INDEX('Nhập liệu'!$F$10:$F$10000,'Chi tiết'!$Q368))</f>
        <v/>
      </c>
      <c r="F368" s="220" t="str">
        <f t="array" aca="1" ref="F368" ca="1">IF($Q368="","",INDEX('Nhập liệu'!$G$10:$G$10000,'Chi tiết'!$Q368))</f>
        <v/>
      </c>
      <c r="G368" s="219" t="str">
        <f t="array" aca="1" ref="G368" ca="1">IF($Q368="","",INDEX('Nhập liệu'!$H$10:$H$10000,'Chi tiết'!$Q368))</f>
        <v/>
      </c>
      <c r="H368" s="219" t="str">
        <f t="array" aca="1" ref="H368" ca="1">IF($Q368="","",INDEX('Nhập liệu'!$I$10:$I$10000,'Chi tiết'!$Q368))</f>
        <v/>
      </c>
      <c r="I368" s="219" t="str">
        <f t="array" aca="1" ref="I368" ca="1">IF($Q368="","",INDEX('Nhập liệu'!$J$10:$J$10000,'Chi tiết'!$Q368))</f>
        <v/>
      </c>
      <c r="J368" s="219" t="str">
        <f t="array" aca="1" ref="J368" ca="1">IF($Q368="","",INDEX('Nhập liệu'!$K$10:$K$10000,'Chi tiết'!$Q368))</f>
        <v/>
      </c>
      <c r="K368" s="219" t="str">
        <f t="array" aca="1" ref="K368" ca="1">IF($Q368="","",INDEX('Nhập liệu'!$L$10:$L$10000,'Chi tiết'!$Q368))</f>
        <v/>
      </c>
      <c r="L368" s="219" t="str">
        <f t="array" aca="1" ref="L368" ca="1">IF($Q368="","",INDEX('Nhập liệu'!$M$10:$M$10000,'Chi tiết'!$Q368))</f>
        <v/>
      </c>
      <c r="M368" s="219" t="str">
        <f t="array" aca="1" ref="M368" ca="1">IF($Q368="","",INDEX('Nhập liệu'!$N$10:$N$10000,'Chi tiết'!$Q368))</f>
        <v/>
      </c>
      <c r="N368" s="219" t="str">
        <f t="array" aca="1" ref="N368" ca="1">IF($Q368="","",INDEX('Nhập liệu'!$O$10:$O$10000,'Chi tiết'!$Q368))</f>
        <v/>
      </c>
      <c r="O368" s="219" t="str">
        <f t="array" aca="1" ref="O368" ca="1">IF($Q368="","",INDEX('Nhập liệu'!$P$10:$P$10000,'Chi tiết'!$Q368))</f>
        <v/>
      </c>
      <c r="P368" s="257"/>
      <c r="Q368" s="222" t="str">
        <f ca="1">IF(TYPE(MATCH($D$6,OFFSET('Nhập liệu'!$C$10,Q367,0):'Nhập liệu'!$C$10000,0)+Q367)=16,"",MATCH($D$6,OFFSET('Nhập liệu'!$C$10,Q367,0):'Nhập liệu'!$C$10000,0)+Q367)</f>
        <v/>
      </c>
    </row>
    <row r="369" spans="2:17" ht="15.75" customHeight="1">
      <c r="B369" s="217" t="str">
        <f t="array" aca="1" ref="B369" ca="1">IF($Q369="","",INDEX('Nhập liệu'!$B$10:$B$10000,'Chi tiết'!$Q369))</f>
        <v/>
      </c>
      <c r="C369" s="262"/>
      <c r="D369" s="218" t="str">
        <f t="array" aca="1" ref="D369" ca="1">IF($Q369="","",INDEX('Nhập liệu'!$E$10:$E$10000,'Chi tiết'!$Q369))</f>
        <v/>
      </c>
      <c r="E369" s="219" t="str">
        <f t="array" aca="1" ref="E369" ca="1">IF($Q369="","",INDEX('Nhập liệu'!$F$10:$F$10000,'Chi tiết'!$Q369))</f>
        <v/>
      </c>
      <c r="F369" s="220" t="str">
        <f t="array" aca="1" ref="F369" ca="1">IF($Q369="","",INDEX('Nhập liệu'!$G$10:$G$10000,'Chi tiết'!$Q369))</f>
        <v/>
      </c>
      <c r="G369" s="219" t="str">
        <f t="array" aca="1" ref="G369" ca="1">IF($Q369="","",INDEX('Nhập liệu'!$H$10:$H$10000,'Chi tiết'!$Q369))</f>
        <v/>
      </c>
      <c r="H369" s="219" t="str">
        <f t="array" aca="1" ref="H369" ca="1">IF($Q369="","",INDEX('Nhập liệu'!$I$10:$I$10000,'Chi tiết'!$Q369))</f>
        <v/>
      </c>
      <c r="I369" s="219" t="str">
        <f t="array" aca="1" ref="I369" ca="1">IF($Q369="","",INDEX('Nhập liệu'!$J$10:$J$10000,'Chi tiết'!$Q369))</f>
        <v/>
      </c>
      <c r="J369" s="219" t="str">
        <f t="array" aca="1" ref="J369" ca="1">IF($Q369="","",INDEX('Nhập liệu'!$K$10:$K$10000,'Chi tiết'!$Q369))</f>
        <v/>
      </c>
      <c r="K369" s="219" t="str">
        <f t="array" aca="1" ref="K369" ca="1">IF($Q369="","",INDEX('Nhập liệu'!$L$10:$L$10000,'Chi tiết'!$Q369))</f>
        <v/>
      </c>
      <c r="L369" s="219" t="str">
        <f t="array" aca="1" ref="L369" ca="1">IF($Q369="","",INDEX('Nhập liệu'!$M$10:$M$10000,'Chi tiết'!$Q369))</f>
        <v/>
      </c>
      <c r="M369" s="219" t="str">
        <f t="array" aca="1" ref="M369" ca="1">IF($Q369="","",INDEX('Nhập liệu'!$N$10:$N$10000,'Chi tiết'!$Q369))</f>
        <v/>
      </c>
      <c r="N369" s="219" t="str">
        <f t="array" aca="1" ref="N369" ca="1">IF($Q369="","",INDEX('Nhập liệu'!$O$10:$O$10000,'Chi tiết'!$Q369))</f>
        <v/>
      </c>
      <c r="O369" s="219" t="str">
        <f t="array" aca="1" ref="O369" ca="1">IF($Q369="","",INDEX('Nhập liệu'!$P$10:$P$10000,'Chi tiết'!$Q369))</f>
        <v/>
      </c>
      <c r="P369" s="257"/>
      <c r="Q369" s="222" t="str">
        <f ca="1">IF(TYPE(MATCH($D$6,OFFSET('Nhập liệu'!$C$10,Q368,0):'Nhập liệu'!$C$10000,0)+Q368)=16,"",MATCH($D$6,OFFSET('Nhập liệu'!$C$10,Q368,0):'Nhập liệu'!$C$10000,0)+Q368)</f>
        <v/>
      </c>
    </row>
    <row r="370" spans="2:17" ht="15.75" customHeight="1">
      <c r="B370" s="217" t="str">
        <f t="array" aca="1" ref="B370" ca="1">IF($Q370="","",INDEX('Nhập liệu'!$B$10:$B$10000,'Chi tiết'!$Q370))</f>
        <v/>
      </c>
      <c r="C370" s="262"/>
      <c r="D370" s="218" t="str">
        <f t="array" aca="1" ref="D370" ca="1">IF($Q370="","",INDEX('Nhập liệu'!$E$10:$E$10000,'Chi tiết'!$Q370))</f>
        <v/>
      </c>
      <c r="E370" s="219" t="str">
        <f t="array" aca="1" ref="E370" ca="1">IF($Q370="","",INDEX('Nhập liệu'!$F$10:$F$10000,'Chi tiết'!$Q370))</f>
        <v/>
      </c>
      <c r="F370" s="220" t="str">
        <f t="array" aca="1" ref="F370" ca="1">IF($Q370="","",INDEX('Nhập liệu'!$G$10:$G$10000,'Chi tiết'!$Q370))</f>
        <v/>
      </c>
      <c r="G370" s="219" t="str">
        <f t="array" aca="1" ref="G370" ca="1">IF($Q370="","",INDEX('Nhập liệu'!$H$10:$H$10000,'Chi tiết'!$Q370))</f>
        <v/>
      </c>
      <c r="H370" s="219" t="str">
        <f t="array" aca="1" ref="H370" ca="1">IF($Q370="","",INDEX('Nhập liệu'!$I$10:$I$10000,'Chi tiết'!$Q370))</f>
        <v/>
      </c>
      <c r="I370" s="219" t="str">
        <f t="array" aca="1" ref="I370" ca="1">IF($Q370="","",INDEX('Nhập liệu'!$J$10:$J$10000,'Chi tiết'!$Q370))</f>
        <v/>
      </c>
      <c r="J370" s="219" t="str">
        <f t="array" aca="1" ref="J370" ca="1">IF($Q370="","",INDEX('Nhập liệu'!$K$10:$K$10000,'Chi tiết'!$Q370))</f>
        <v/>
      </c>
      <c r="K370" s="219" t="str">
        <f t="array" aca="1" ref="K370" ca="1">IF($Q370="","",INDEX('Nhập liệu'!$L$10:$L$10000,'Chi tiết'!$Q370))</f>
        <v/>
      </c>
      <c r="L370" s="219" t="str">
        <f t="array" aca="1" ref="L370" ca="1">IF($Q370="","",INDEX('Nhập liệu'!$M$10:$M$10000,'Chi tiết'!$Q370))</f>
        <v/>
      </c>
      <c r="M370" s="219" t="str">
        <f t="array" aca="1" ref="M370" ca="1">IF($Q370="","",INDEX('Nhập liệu'!$N$10:$N$10000,'Chi tiết'!$Q370))</f>
        <v/>
      </c>
      <c r="N370" s="219" t="str">
        <f t="array" aca="1" ref="N370" ca="1">IF($Q370="","",INDEX('Nhập liệu'!$O$10:$O$10000,'Chi tiết'!$Q370))</f>
        <v/>
      </c>
      <c r="O370" s="219" t="str">
        <f t="array" aca="1" ref="O370" ca="1">IF($Q370="","",INDEX('Nhập liệu'!$P$10:$P$10000,'Chi tiết'!$Q370))</f>
        <v/>
      </c>
      <c r="P370" s="257"/>
      <c r="Q370" s="222" t="str">
        <f ca="1">IF(TYPE(MATCH($D$6,OFFSET('Nhập liệu'!$C$10,Q369,0):'Nhập liệu'!$C$10000,0)+Q369)=16,"",MATCH($D$6,OFFSET('Nhập liệu'!$C$10,Q369,0):'Nhập liệu'!$C$10000,0)+Q369)</f>
        <v/>
      </c>
    </row>
    <row r="371" spans="2:17" ht="15.75" customHeight="1">
      <c r="B371" s="217" t="str">
        <f t="array" aca="1" ref="B371" ca="1">IF($Q371="","",INDEX('Nhập liệu'!$B$10:$B$10000,'Chi tiết'!$Q371))</f>
        <v/>
      </c>
      <c r="C371" s="262"/>
      <c r="D371" s="218" t="str">
        <f t="array" aca="1" ref="D371" ca="1">IF($Q371="","",INDEX('Nhập liệu'!$E$10:$E$10000,'Chi tiết'!$Q371))</f>
        <v/>
      </c>
      <c r="E371" s="219" t="str">
        <f t="array" aca="1" ref="E371" ca="1">IF($Q371="","",INDEX('Nhập liệu'!$F$10:$F$10000,'Chi tiết'!$Q371))</f>
        <v/>
      </c>
      <c r="F371" s="220" t="str">
        <f t="array" aca="1" ref="F371" ca="1">IF($Q371="","",INDEX('Nhập liệu'!$G$10:$G$10000,'Chi tiết'!$Q371))</f>
        <v/>
      </c>
      <c r="G371" s="219" t="str">
        <f t="array" aca="1" ref="G371" ca="1">IF($Q371="","",INDEX('Nhập liệu'!$H$10:$H$10000,'Chi tiết'!$Q371))</f>
        <v/>
      </c>
      <c r="H371" s="219" t="str">
        <f t="array" aca="1" ref="H371" ca="1">IF($Q371="","",INDEX('Nhập liệu'!$I$10:$I$10000,'Chi tiết'!$Q371))</f>
        <v/>
      </c>
      <c r="I371" s="219" t="str">
        <f t="array" aca="1" ref="I371" ca="1">IF($Q371="","",INDEX('Nhập liệu'!$J$10:$J$10000,'Chi tiết'!$Q371))</f>
        <v/>
      </c>
      <c r="J371" s="219" t="str">
        <f t="array" aca="1" ref="J371" ca="1">IF($Q371="","",INDEX('Nhập liệu'!$K$10:$K$10000,'Chi tiết'!$Q371))</f>
        <v/>
      </c>
      <c r="K371" s="219" t="str">
        <f t="array" aca="1" ref="K371" ca="1">IF($Q371="","",INDEX('Nhập liệu'!$L$10:$L$10000,'Chi tiết'!$Q371))</f>
        <v/>
      </c>
      <c r="L371" s="219" t="str">
        <f t="array" aca="1" ref="L371" ca="1">IF($Q371="","",INDEX('Nhập liệu'!$M$10:$M$10000,'Chi tiết'!$Q371))</f>
        <v/>
      </c>
      <c r="M371" s="219" t="str">
        <f t="array" aca="1" ref="M371" ca="1">IF($Q371="","",INDEX('Nhập liệu'!$N$10:$N$10000,'Chi tiết'!$Q371))</f>
        <v/>
      </c>
      <c r="N371" s="219" t="str">
        <f t="array" aca="1" ref="N371" ca="1">IF($Q371="","",INDEX('Nhập liệu'!$O$10:$O$10000,'Chi tiết'!$Q371))</f>
        <v/>
      </c>
      <c r="O371" s="219" t="str">
        <f t="array" aca="1" ref="O371" ca="1">IF($Q371="","",INDEX('Nhập liệu'!$P$10:$P$10000,'Chi tiết'!$Q371))</f>
        <v/>
      </c>
      <c r="P371" s="257"/>
      <c r="Q371" s="222" t="str">
        <f ca="1">IF(TYPE(MATCH($D$6,OFFSET('Nhập liệu'!$C$10,Q370,0):'Nhập liệu'!$C$10000,0)+Q370)=16,"",MATCH($D$6,OFFSET('Nhập liệu'!$C$10,Q370,0):'Nhập liệu'!$C$10000,0)+Q370)</f>
        <v/>
      </c>
    </row>
    <row r="372" spans="2:17" ht="15.75" customHeight="1">
      <c r="B372" s="217" t="str">
        <f t="array" aca="1" ref="B372" ca="1">IF($Q372="","",INDEX('Nhập liệu'!$B$10:$B$10000,'Chi tiết'!$Q372))</f>
        <v/>
      </c>
      <c r="C372" s="262"/>
      <c r="D372" s="218" t="str">
        <f t="array" aca="1" ref="D372" ca="1">IF($Q372="","",INDEX('Nhập liệu'!$E$10:$E$10000,'Chi tiết'!$Q372))</f>
        <v/>
      </c>
      <c r="E372" s="219" t="str">
        <f t="array" aca="1" ref="E372" ca="1">IF($Q372="","",INDEX('Nhập liệu'!$F$10:$F$10000,'Chi tiết'!$Q372))</f>
        <v/>
      </c>
      <c r="F372" s="220" t="str">
        <f t="array" aca="1" ref="F372" ca="1">IF($Q372="","",INDEX('Nhập liệu'!$G$10:$G$10000,'Chi tiết'!$Q372))</f>
        <v/>
      </c>
      <c r="G372" s="219" t="str">
        <f t="array" aca="1" ref="G372" ca="1">IF($Q372="","",INDEX('Nhập liệu'!$H$10:$H$10000,'Chi tiết'!$Q372))</f>
        <v/>
      </c>
      <c r="H372" s="219" t="str">
        <f t="array" aca="1" ref="H372" ca="1">IF($Q372="","",INDEX('Nhập liệu'!$I$10:$I$10000,'Chi tiết'!$Q372))</f>
        <v/>
      </c>
      <c r="I372" s="219" t="str">
        <f t="array" aca="1" ref="I372" ca="1">IF($Q372="","",INDEX('Nhập liệu'!$J$10:$J$10000,'Chi tiết'!$Q372))</f>
        <v/>
      </c>
      <c r="J372" s="219" t="str">
        <f t="array" aca="1" ref="J372" ca="1">IF($Q372="","",INDEX('Nhập liệu'!$K$10:$K$10000,'Chi tiết'!$Q372))</f>
        <v/>
      </c>
      <c r="K372" s="219" t="str">
        <f t="array" aca="1" ref="K372" ca="1">IF($Q372="","",INDEX('Nhập liệu'!$L$10:$L$10000,'Chi tiết'!$Q372))</f>
        <v/>
      </c>
      <c r="L372" s="219" t="str">
        <f t="array" aca="1" ref="L372" ca="1">IF($Q372="","",INDEX('Nhập liệu'!$M$10:$M$10000,'Chi tiết'!$Q372))</f>
        <v/>
      </c>
      <c r="M372" s="219" t="str">
        <f t="array" aca="1" ref="M372" ca="1">IF($Q372="","",INDEX('Nhập liệu'!$N$10:$N$10000,'Chi tiết'!$Q372))</f>
        <v/>
      </c>
      <c r="N372" s="219" t="str">
        <f t="array" aca="1" ref="N372" ca="1">IF($Q372="","",INDEX('Nhập liệu'!$O$10:$O$10000,'Chi tiết'!$Q372))</f>
        <v/>
      </c>
      <c r="O372" s="219" t="str">
        <f t="array" aca="1" ref="O372" ca="1">IF($Q372="","",INDEX('Nhập liệu'!$P$10:$P$10000,'Chi tiết'!$Q372))</f>
        <v/>
      </c>
      <c r="P372" s="257"/>
      <c r="Q372" s="222" t="str">
        <f ca="1">IF(TYPE(MATCH($D$6,OFFSET('Nhập liệu'!$C$10,Q371,0):'Nhập liệu'!$C$10000,0)+Q371)=16,"",MATCH($D$6,OFFSET('Nhập liệu'!$C$10,Q371,0):'Nhập liệu'!$C$10000,0)+Q371)</f>
        <v/>
      </c>
    </row>
    <row r="373" spans="2:17" ht="15.75" customHeight="1">
      <c r="B373" s="217" t="str">
        <f t="array" aca="1" ref="B373" ca="1">IF($Q373="","",INDEX('Nhập liệu'!$B$10:$B$10000,'Chi tiết'!$Q373))</f>
        <v/>
      </c>
      <c r="C373" s="262"/>
      <c r="D373" s="218" t="str">
        <f t="array" aca="1" ref="D373" ca="1">IF($Q373="","",INDEX('Nhập liệu'!$E$10:$E$10000,'Chi tiết'!$Q373))</f>
        <v/>
      </c>
      <c r="E373" s="219" t="str">
        <f t="array" aca="1" ref="E373" ca="1">IF($Q373="","",INDEX('Nhập liệu'!$F$10:$F$10000,'Chi tiết'!$Q373))</f>
        <v/>
      </c>
      <c r="F373" s="220" t="str">
        <f t="array" aca="1" ref="F373" ca="1">IF($Q373="","",INDEX('Nhập liệu'!$G$10:$G$10000,'Chi tiết'!$Q373))</f>
        <v/>
      </c>
      <c r="G373" s="219" t="str">
        <f t="array" aca="1" ref="G373" ca="1">IF($Q373="","",INDEX('Nhập liệu'!$H$10:$H$10000,'Chi tiết'!$Q373))</f>
        <v/>
      </c>
      <c r="H373" s="219" t="str">
        <f t="array" aca="1" ref="H373" ca="1">IF($Q373="","",INDEX('Nhập liệu'!$I$10:$I$10000,'Chi tiết'!$Q373))</f>
        <v/>
      </c>
      <c r="I373" s="219" t="str">
        <f t="array" aca="1" ref="I373" ca="1">IF($Q373="","",INDEX('Nhập liệu'!$J$10:$J$10000,'Chi tiết'!$Q373))</f>
        <v/>
      </c>
      <c r="J373" s="219" t="str">
        <f t="array" aca="1" ref="J373" ca="1">IF($Q373="","",INDEX('Nhập liệu'!$K$10:$K$10000,'Chi tiết'!$Q373))</f>
        <v/>
      </c>
      <c r="K373" s="219" t="str">
        <f t="array" aca="1" ref="K373" ca="1">IF($Q373="","",INDEX('Nhập liệu'!$L$10:$L$10000,'Chi tiết'!$Q373))</f>
        <v/>
      </c>
      <c r="L373" s="219" t="str">
        <f t="array" aca="1" ref="L373" ca="1">IF($Q373="","",INDEX('Nhập liệu'!$M$10:$M$10000,'Chi tiết'!$Q373))</f>
        <v/>
      </c>
      <c r="M373" s="219" t="str">
        <f t="array" aca="1" ref="M373" ca="1">IF($Q373="","",INDEX('Nhập liệu'!$N$10:$N$10000,'Chi tiết'!$Q373))</f>
        <v/>
      </c>
      <c r="N373" s="219" t="str">
        <f t="array" aca="1" ref="N373" ca="1">IF($Q373="","",INDEX('Nhập liệu'!$O$10:$O$10000,'Chi tiết'!$Q373))</f>
        <v/>
      </c>
      <c r="O373" s="219" t="str">
        <f t="array" aca="1" ref="O373" ca="1">IF($Q373="","",INDEX('Nhập liệu'!$P$10:$P$10000,'Chi tiết'!$Q373))</f>
        <v/>
      </c>
      <c r="P373" s="257"/>
      <c r="Q373" s="222" t="str">
        <f ca="1">IF(TYPE(MATCH($D$6,OFFSET('Nhập liệu'!$C$10,Q372,0):'Nhập liệu'!$C$10000,0)+Q372)=16,"",MATCH($D$6,OFFSET('Nhập liệu'!$C$10,Q372,0):'Nhập liệu'!$C$10000,0)+Q372)</f>
        <v/>
      </c>
    </row>
    <row r="374" spans="2:17" ht="15.75" customHeight="1">
      <c r="B374" s="217" t="str">
        <f t="array" aca="1" ref="B374" ca="1">IF($Q374="","",INDEX('Nhập liệu'!$B$10:$B$10000,'Chi tiết'!$Q374))</f>
        <v/>
      </c>
      <c r="C374" s="262"/>
      <c r="D374" s="218" t="str">
        <f t="array" aca="1" ref="D374" ca="1">IF($Q374="","",INDEX('Nhập liệu'!$E$10:$E$10000,'Chi tiết'!$Q374))</f>
        <v/>
      </c>
      <c r="E374" s="219" t="str">
        <f t="array" aca="1" ref="E374" ca="1">IF($Q374="","",INDEX('Nhập liệu'!$F$10:$F$10000,'Chi tiết'!$Q374))</f>
        <v/>
      </c>
      <c r="F374" s="220" t="str">
        <f t="array" aca="1" ref="F374" ca="1">IF($Q374="","",INDEX('Nhập liệu'!$G$10:$G$10000,'Chi tiết'!$Q374))</f>
        <v/>
      </c>
      <c r="G374" s="219" t="str">
        <f t="array" aca="1" ref="G374" ca="1">IF($Q374="","",INDEX('Nhập liệu'!$H$10:$H$10000,'Chi tiết'!$Q374))</f>
        <v/>
      </c>
      <c r="H374" s="219" t="str">
        <f t="array" aca="1" ref="H374" ca="1">IF($Q374="","",INDEX('Nhập liệu'!$I$10:$I$10000,'Chi tiết'!$Q374))</f>
        <v/>
      </c>
      <c r="I374" s="219" t="str">
        <f t="array" aca="1" ref="I374" ca="1">IF($Q374="","",INDEX('Nhập liệu'!$J$10:$J$10000,'Chi tiết'!$Q374))</f>
        <v/>
      </c>
      <c r="J374" s="219" t="str">
        <f t="array" aca="1" ref="J374" ca="1">IF($Q374="","",INDEX('Nhập liệu'!$K$10:$K$10000,'Chi tiết'!$Q374))</f>
        <v/>
      </c>
      <c r="K374" s="219" t="str">
        <f t="array" aca="1" ref="K374" ca="1">IF($Q374="","",INDEX('Nhập liệu'!$L$10:$L$10000,'Chi tiết'!$Q374))</f>
        <v/>
      </c>
      <c r="L374" s="219" t="str">
        <f t="array" aca="1" ref="L374" ca="1">IF($Q374="","",INDEX('Nhập liệu'!$M$10:$M$10000,'Chi tiết'!$Q374))</f>
        <v/>
      </c>
      <c r="M374" s="219" t="str">
        <f t="array" aca="1" ref="M374" ca="1">IF($Q374="","",INDEX('Nhập liệu'!$N$10:$N$10000,'Chi tiết'!$Q374))</f>
        <v/>
      </c>
      <c r="N374" s="219" t="str">
        <f t="array" aca="1" ref="N374" ca="1">IF($Q374="","",INDEX('Nhập liệu'!$O$10:$O$10000,'Chi tiết'!$Q374))</f>
        <v/>
      </c>
      <c r="O374" s="219" t="str">
        <f t="array" aca="1" ref="O374" ca="1">IF($Q374="","",INDEX('Nhập liệu'!$P$10:$P$10000,'Chi tiết'!$Q374))</f>
        <v/>
      </c>
      <c r="P374" s="257"/>
      <c r="Q374" s="222" t="str">
        <f ca="1">IF(TYPE(MATCH($D$6,OFFSET('Nhập liệu'!$C$10,Q373,0):'Nhập liệu'!$C$10000,0)+Q373)=16,"",MATCH($D$6,OFFSET('Nhập liệu'!$C$10,Q373,0):'Nhập liệu'!$C$10000,0)+Q373)</f>
        <v/>
      </c>
    </row>
    <row r="375" spans="2:17" ht="15.75" customHeight="1">
      <c r="B375" s="217" t="str">
        <f t="array" aca="1" ref="B375" ca="1">IF($Q375="","",INDEX('Nhập liệu'!$B$10:$B$10000,'Chi tiết'!$Q375))</f>
        <v/>
      </c>
      <c r="C375" s="262"/>
      <c r="D375" s="218" t="str">
        <f t="array" aca="1" ref="D375" ca="1">IF($Q375="","",INDEX('Nhập liệu'!$E$10:$E$10000,'Chi tiết'!$Q375))</f>
        <v/>
      </c>
      <c r="E375" s="219" t="str">
        <f t="array" aca="1" ref="E375" ca="1">IF($Q375="","",INDEX('Nhập liệu'!$F$10:$F$10000,'Chi tiết'!$Q375))</f>
        <v/>
      </c>
      <c r="F375" s="220" t="str">
        <f t="array" aca="1" ref="F375" ca="1">IF($Q375="","",INDEX('Nhập liệu'!$G$10:$G$10000,'Chi tiết'!$Q375))</f>
        <v/>
      </c>
      <c r="G375" s="219" t="str">
        <f t="array" aca="1" ref="G375" ca="1">IF($Q375="","",INDEX('Nhập liệu'!$H$10:$H$10000,'Chi tiết'!$Q375))</f>
        <v/>
      </c>
      <c r="H375" s="219" t="str">
        <f t="array" aca="1" ref="H375" ca="1">IF($Q375="","",INDEX('Nhập liệu'!$I$10:$I$10000,'Chi tiết'!$Q375))</f>
        <v/>
      </c>
      <c r="I375" s="219" t="str">
        <f t="array" aca="1" ref="I375" ca="1">IF($Q375="","",INDEX('Nhập liệu'!$J$10:$J$10000,'Chi tiết'!$Q375))</f>
        <v/>
      </c>
      <c r="J375" s="219" t="str">
        <f t="array" aca="1" ref="J375" ca="1">IF($Q375="","",INDEX('Nhập liệu'!$K$10:$K$10000,'Chi tiết'!$Q375))</f>
        <v/>
      </c>
      <c r="K375" s="219" t="str">
        <f t="array" aca="1" ref="K375" ca="1">IF($Q375="","",INDEX('Nhập liệu'!$L$10:$L$10000,'Chi tiết'!$Q375))</f>
        <v/>
      </c>
      <c r="L375" s="219" t="str">
        <f t="array" aca="1" ref="L375" ca="1">IF($Q375="","",INDEX('Nhập liệu'!$M$10:$M$10000,'Chi tiết'!$Q375))</f>
        <v/>
      </c>
      <c r="M375" s="219" t="str">
        <f t="array" aca="1" ref="M375" ca="1">IF($Q375="","",INDEX('Nhập liệu'!$N$10:$N$10000,'Chi tiết'!$Q375))</f>
        <v/>
      </c>
      <c r="N375" s="219" t="str">
        <f t="array" aca="1" ref="N375" ca="1">IF($Q375="","",INDEX('Nhập liệu'!$O$10:$O$10000,'Chi tiết'!$Q375))</f>
        <v/>
      </c>
      <c r="O375" s="219" t="str">
        <f t="array" aca="1" ref="O375" ca="1">IF($Q375="","",INDEX('Nhập liệu'!$P$10:$P$10000,'Chi tiết'!$Q375))</f>
        <v/>
      </c>
      <c r="P375" s="257"/>
      <c r="Q375" s="222" t="str">
        <f ca="1">IF(TYPE(MATCH($D$6,OFFSET('Nhập liệu'!$C$10,Q374,0):'Nhập liệu'!$C$10000,0)+Q374)=16,"",MATCH($D$6,OFFSET('Nhập liệu'!$C$10,Q374,0):'Nhập liệu'!$C$10000,0)+Q374)</f>
        <v/>
      </c>
    </row>
    <row r="376" spans="2:17" ht="15.75" customHeight="1">
      <c r="B376" s="217" t="str">
        <f t="array" aca="1" ref="B376" ca="1">IF($Q376="","",INDEX('Nhập liệu'!$B$10:$B$10000,'Chi tiết'!$Q376))</f>
        <v/>
      </c>
      <c r="C376" s="262"/>
      <c r="D376" s="218" t="str">
        <f t="array" aca="1" ref="D376" ca="1">IF($Q376="","",INDEX('Nhập liệu'!$E$10:$E$10000,'Chi tiết'!$Q376))</f>
        <v/>
      </c>
      <c r="E376" s="219" t="str">
        <f t="array" aca="1" ref="E376" ca="1">IF($Q376="","",INDEX('Nhập liệu'!$F$10:$F$10000,'Chi tiết'!$Q376))</f>
        <v/>
      </c>
      <c r="F376" s="220" t="str">
        <f t="array" aca="1" ref="F376" ca="1">IF($Q376="","",INDEX('Nhập liệu'!$G$10:$G$10000,'Chi tiết'!$Q376))</f>
        <v/>
      </c>
      <c r="G376" s="219" t="str">
        <f t="array" aca="1" ref="G376" ca="1">IF($Q376="","",INDEX('Nhập liệu'!$H$10:$H$10000,'Chi tiết'!$Q376))</f>
        <v/>
      </c>
      <c r="H376" s="219" t="str">
        <f t="array" aca="1" ref="H376" ca="1">IF($Q376="","",INDEX('Nhập liệu'!$I$10:$I$10000,'Chi tiết'!$Q376))</f>
        <v/>
      </c>
      <c r="I376" s="219" t="str">
        <f t="array" aca="1" ref="I376" ca="1">IF($Q376="","",INDEX('Nhập liệu'!$J$10:$J$10000,'Chi tiết'!$Q376))</f>
        <v/>
      </c>
      <c r="J376" s="219" t="str">
        <f t="array" aca="1" ref="J376" ca="1">IF($Q376="","",INDEX('Nhập liệu'!$K$10:$K$10000,'Chi tiết'!$Q376))</f>
        <v/>
      </c>
      <c r="K376" s="219" t="str">
        <f t="array" aca="1" ref="K376" ca="1">IF($Q376="","",INDEX('Nhập liệu'!$L$10:$L$10000,'Chi tiết'!$Q376))</f>
        <v/>
      </c>
      <c r="L376" s="219" t="str">
        <f t="array" aca="1" ref="L376" ca="1">IF($Q376="","",INDEX('Nhập liệu'!$M$10:$M$10000,'Chi tiết'!$Q376))</f>
        <v/>
      </c>
      <c r="M376" s="219" t="str">
        <f t="array" aca="1" ref="M376" ca="1">IF($Q376="","",INDEX('Nhập liệu'!$N$10:$N$10000,'Chi tiết'!$Q376))</f>
        <v/>
      </c>
      <c r="N376" s="219" t="str">
        <f t="array" aca="1" ref="N376" ca="1">IF($Q376="","",INDEX('Nhập liệu'!$O$10:$O$10000,'Chi tiết'!$Q376))</f>
        <v/>
      </c>
      <c r="O376" s="219" t="str">
        <f t="array" aca="1" ref="O376" ca="1">IF($Q376="","",INDEX('Nhập liệu'!$P$10:$P$10000,'Chi tiết'!$Q376))</f>
        <v/>
      </c>
      <c r="P376" s="257"/>
      <c r="Q376" s="222" t="str">
        <f ca="1">IF(TYPE(MATCH($D$6,OFFSET('Nhập liệu'!$C$10,Q375,0):'Nhập liệu'!$C$10000,0)+Q375)=16,"",MATCH($D$6,OFFSET('Nhập liệu'!$C$10,Q375,0):'Nhập liệu'!$C$10000,0)+Q375)</f>
        <v/>
      </c>
    </row>
    <row r="377" spans="2:17" ht="15.75" customHeight="1">
      <c r="B377" s="217" t="str">
        <f t="array" aca="1" ref="B377" ca="1">IF($Q377="","",INDEX('Nhập liệu'!$B$10:$B$10000,'Chi tiết'!$Q377))</f>
        <v/>
      </c>
      <c r="C377" s="262"/>
      <c r="D377" s="218" t="str">
        <f t="array" aca="1" ref="D377" ca="1">IF($Q377="","",INDEX('Nhập liệu'!$E$10:$E$10000,'Chi tiết'!$Q377))</f>
        <v/>
      </c>
      <c r="E377" s="219" t="str">
        <f t="array" aca="1" ref="E377" ca="1">IF($Q377="","",INDEX('Nhập liệu'!$F$10:$F$10000,'Chi tiết'!$Q377))</f>
        <v/>
      </c>
      <c r="F377" s="220" t="str">
        <f t="array" aca="1" ref="F377" ca="1">IF($Q377="","",INDEX('Nhập liệu'!$G$10:$G$10000,'Chi tiết'!$Q377))</f>
        <v/>
      </c>
      <c r="G377" s="219" t="str">
        <f t="array" aca="1" ref="G377" ca="1">IF($Q377="","",INDEX('Nhập liệu'!$H$10:$H$10000,'Chi tiết'!$Q377))</f>
        <v/>
      </c>
      <c r="H377" s="219" t="str">
        <f t="array" aca="1" ref="H377" ca="1">IF($Q377="","",INDEX('Nhập liệu'!$I$10:$I$10000,'Chi tiết'!$Q377))</f>
        <v/>
      </c>
      <c r="I377" s="219" t="str">
        <f t="array" aca="1" ref="I377" ca="1">IF($Q377="","",INDEX('Nhập liệu'!$J$10:$J$10000,'Chi tiết'!$Q377))</f>
        <v/>
      </c>
      <c r="J377" s="219" t="str">
        <f t="array" aca="1" ref="J377" ca="1">IF($Q377="","",INDEX('Nhập liệu'!$K$10:$K$10000,'Chi tiết'!$Q377))</f>
        <v/>
      </c>
      <c r="K377" s="219" t="str">
        <f t="array" aca="1" ref="K377" ca="1">IF($Q377="","",INDEX('Nhập liệu'!$L$10:$L$10000,'Chi tiết'!$Q377))</f>
        <v/>
      </c>
      <c r="L377" s="219" t="str">
        <f t="array" aca="1" ref="L377" ca="1">IF($Q377="","",INDEX('Nhập liệu'!$M$10:$M$10000,'Chi tiết'!$Q377))</f>
        <v/>
      </c>
      <c r="M377" s="219" t="str">
        <f t="array" aca="1" ref="M377" ca="1">IF($Q377="","",INDEX('Nhập liệu'!$N$10:$N$10000,'Chi tiết'!$Q377))</f>
        <v/>
      </c>
      <c r="N377" s="219" t="str">
        <f t="array" aca="1" ref="N377" ca="1">IF($Q377="","",INDEX('Nhập liệu'!$O$10:$O$10000,'Chi tiết'!$Q377))</f>
        <v/>
      </c>
      <c r="O377" s="219" t="str">
        <f t="array" aca="1" ref="O377" ca="1">IF($Q377="","",INDEX('Nhập liệu'!$P$10:$P$10000,'Chi tiết'!$Q377))</f>
        <v/>
      </c>
      <c r="P377" s="257"/>
      <c r="Q377" s="222" t="str">
        <f ca="1">IF(TYPE(MATCH($D$6,OFFSET('Nhập liệu'!$C$10,Q376,0):'Nhập liệu'!$C$10000,0)+Q376)=16,"",MATCH($D$6,OFFSET('Nhập liệu'!$C$10,Q376,0):'Nhập liệu'!$C$10000,0)+Q376)</f>
        <v/>
      </c>
    </row>
    <row r="378" spans="2:17" ht="15.75" customHeight="1">
      <c r="B378" s="217" t="str">
        <f t="array" aca="1" ref="B378" ca="1">IF($Q378="","",INDEX('Nhập liệu'!$B$10:$B$10000,'Chi tiết'!$Q378))</f>
        <v/>
      </c>
      <c r="C378" s="262"/>
      <c r="D378" s="218" t="str">
        <f t="array" aca="1" ref="D378" ca="1">IF($Q378="","",INDEX('Nhập liệu'!$E$10:$E$10000,'Chi tiết'!$Q378))</f>
        <v/>
      </c>
      <c r="E378" s="219" t="str">
        <f t="array" aca="1" ref="E378" ca="1">IF($Q378="","",INDEX('Nhập liệu'!$F$10:$F$10000,'Chi tiết'!$Q378))</f>
        <v/>
      </c>
      <c r="F378" s="220" t="str">
        <f t="array" aca="1" ref="F378" ca="1">IF($Q378="","",INDEX('Nhập liệu'!$G$10:$G$10000,'Chi tiết'!$Q378))</f>
        <v/>
      </c>
      <c r="G378" s="219" t="str">
        <f t="array" aca="1" ref="G378" ca="1">IF($Q378="","",INDEX('Nhập liệu'!$H$10:$H$10000,'Chi tiết'!$Q378))</f>
        <v/>
      </c>
      <c r="H378" s="219" t="str">
        <f t="array" aca="1" ref="H378" ca="1">IF($Q378="","",INDEX('Nhập liệu'!$I$10:$I$10000,'Chi tiết'!$Q378))</f>
        <v/>
      </c>
      <c r="I378" s="219" t="str">
        <f t="array" aca="1" ref="I378" ca="1">IF($Q378="","",INDEX('Nhập liệu'!$J$10:$J$10000,'Chi tiết'!$Q378))</f>
        <v/>
      </c>
      <c r="J378" s="219" t="str">
        <f t="array" aca="1" ref="J378" ca="1">IF($Q378="","",INDEX('Nhập liệu'!$K$10:$K$10000,'Chi tiết'!$Q378))</f>
        <v/>
      </c>
      <c r="K378" s="219" t="str">
        <f t="array" aca="1" ref="K378" ca="1">IF($Q378="","",INDEX('Nhập liệu'!$L$10:$L$10000,'Chi tiết'!$Q378))</f>
        <v/>
      </c>
      <c r="L378" s="219" t="str">
        <f t="array" aca="1" ref="L378" ca="1">IF($Q378="","",INDEX('Nhập liệu'!$M$10:$M$10000,'Chi tiết'!$Q378))</f>
        <v/>
      </c>
      <c r="M378" s="219" t="str">
        <f t="array" aca="1" ref="M378" ca="1">IF($Q378="","",INDEX('Nhập liệu'!$N$10:$N$10000,'Chi tiết'!$Q378))</f>
        <v/>
      </c>
      <c r="N378" s="219" t="str">
        <f t="array" aca="1" ref="N378" ca="1">IF($Q378="","",INDEX('Nhập liệu'!$O$10:$O$10000,'Chi tiết'!$Q378))</f>
        <v/>
      </c>
      <c r="O378" s="219" t="str">
        <f t="array" aca="1" ref="O378" ca="1">IF($Q378="","",INDEX('Nhập liệu'!$P$10:$P$10000,'Chi tiết'!$Q378))</f>
        <v/>
      </c>
      <c r="P378" s="257"/>
      <c r="Q378" s="222" t="str">
        <f ca="1">IF(TYPE(MATCH($D$6,OFFSET('Nhập liệu'!$C$10,Q377,0):'Nhập liệu'!$C$10000,0)+Q377)=16,"",MATCH($D$6,OFFSET('Nhập liệu'!$C$10,Q377,0):'Nhập liệu'!$C$10000,0)+Q377)</f>
        <v/>
      </c>
    </row>
    <row r="379" spans="2:17" ht="15.75" customHeight="1">
      <c r="B379" s="217" t="str">
        <f t="array" aca="1" ref="B379" ca="1">IF($Q379="","",INDEX('Nhập liệu'!$B$10:$B$10000,'Chi tiết'!$Q379))</f>
        <v/>
      </c>
      <c r="C379" s="262"/>
      <c r="D379" s="218" t="str">
        <f t="array" aca="1" ref="D379" ca="1">IF($Q379="","",INDEX('Nhập liệu'!$E$10:$E$10000,'Chi tiết'!$Q379))</f>
        <v/>
      </c>
      <c r="E379" s="219" t="str">
        <f t="array" aca="1" ref="E379" ca="1">IF($Q379="","",INDEX('Nhập liệu'!$F$10:$F$10000,'Chi tiết'!$Q379))</f>
        <v/>
      </c>
      <c r="F379" s="220" t="str">
        <f t="array" aca="1" ref="F379" ca="1">IF($Q379="","",INDEX('Nhập liệu'!$G$10:$G$10000,'Chi tiết'!$Q379))</f>
        <v/>
      </c>
      <c r="G379" s="219" t="str">
        <f t="array" aca="1" ref="G379" ca="1">IF($Q379="","",INDEX('Nhập liệu'!$H$10:$H$10000,'Chi tiết'!$Q379))</f>
        <v/>
      </c>
      <c r="H379" s="219" t="str">
        <f t="array" aca="1" ref="H379" ca="1">IF($Q379="","",INDEX('Nhập liệu'!$I$10:$I$10000,'Chi tiết'!$Q379))</f>
        <v/>
      </c>
      <c r="I379" s="219" t="str">
        <f t="array" aca="1" ref="I379" ca="1">IF($Q379="","",INDEX('Nhập liệu'!$J$10:$J$10000,'Chi tiết'!$Q379))</f>
        <v/>
      </c>
      <c r="J379" s="219" t="str">
        <f t="array" aca="1" ref="J379" ca="1">IF($Q379="","",INDEX('Nhập liệu'!$K$10:$K$10000,'Chi tiết'!$Q379))</f>
        <v/>
      </c>
      <c r="K379" s="219" t="str">
        <f t="array" aca="1" ref="K379" ca="1">IF($Q379="","",INDEX('Nhập liệu'!$L$10:$L$10000,'Chi tiết'!$Q379))</f>
        <v/>
      </c>
      <c r="L379" s="219" t="str">
        <f t="array" aca="1" ref="L379" ca="1">IF($Q379="","",INDEX('Nhập liệu'!$M$10:$M$10000,'Chi tiết'!$Q379))</f>
        <v/>
      </c>
      <c r="M379" s="219" t="str">
        <f t="array" aca="1" ref="M379" ca="1">IF($Q379="","",INDEX('Nhập liệu'!$N$10:$N$10000,'Chi tiết'!$Q379))</f>
        <v/>
      </c>
      <c r="N379" s="219" t="str">
        <f t="array" aca="1" ref="N379" ca="1">IF($Q379="","",INDEX('Nhập liệu'!$O$10:$O$10000,'Chi tiết'!$Q379))</f>
        <v/>
      </c>
      <c r="O379" s="219" t="str">
        <f t="array" aca="1" ref="O379" ca="1">IF($Q379="","",INDEX('Nhập liệu'!$P$10:$P$10000,'Chi tiết'!$Q379))</f>
        <v/>
      </c>
      <c r="P379" s="257"/>
      <c r="Q379" s="222" t="str">
        <f ca="1">IF(TYPE(MATCH($D$6,OFFSET('Nhập liệu'!$C$10,Q378,0):'Nhập liệu'!$C$10000,0)+Q378)=16,"",MATCH($D$6,OFFSET('Nhập liệu'!$C$10,Q378,0):'Nhập liệu'!$C$10000,0)+Q378)</f>
        <v/>
      </c>
    </row>
    <row r="380" spans="2:17" ht="15.75" customHeight="1">
      <c r="B380" s="217" t="str">
        <f t="array" aca="1" ref="B380" ca="1">IF($Q380="","",INDEX('Nhập liệu'!$B$10:$B$10000,'Chi tiết'!$Q380))</f>
        <v/>
      </c>
      <c r="C380" s="262"/>
      <c r="D380" s="218" t="str">
        <f t="array" aca="1" ref="D380" ca="1">IF($Q380="","",INDEX('Nhập liệu'!$E$10:$E$10000,'Chi tiết'!$Q380))</f>
        <v/>
      </c>
      <c r="E380" s="219" t="str">
        <f t="array" aca="1" ref="E380" ca="1">IF($Q380="","",INDEX('Nhập liệu'!$F$10:$F$10000,'Chi tiết'!$Q380))</f>
        <v/>
      </c>
      <c r="F380" s="220" t="str">
        <f t="array" aca="1" ref="F380" ca="1">IF($Q380="","",INDEX('Nhập liệu'!$G$10:$G$10000,'Chi tiết'!$Q380))</f>
        <v/>
      </c>
      <c r="G380" s="219" t="str">
        <f t="array" aca="1" ref="G380" ca="1">IF($Q380="","",INDEX('Nhập liệu'!$H$10:$H$10000,'Chi tiết'!$Q380))</f>
        <v/>
      </c>
      <c r="H380" s="219" t="str">
        <f t="array" aca="1" ref="H380" ca="1">IF($Q380="","",INDEX('Nhập liệu'!$I$10:$I$10000,'Chi tiết'!$Q380))</f>
        <v/>
      </c>
      <c r="I380" s="219" t="str">
        <f t="array" aca="1" ref="I380" ca="1">IF($Q380="","",INDEX('Nhập liệu'!$J$10:$J$10000,'Chi tiết'!$Q380))</f>
        <v/>
      </c>
      <c r="J380" s="219" t="str">
        <f t="array" aca="1" ref="J380" ca="1">IF($Q380="","",INDEX('Nhập liệu'!$K$10:$K$10000,'Chi tiết'!$Q380))</f>
        <v/>
      </c>
      <c r="K380" s="219" t="str">
        <f t="array" aca="1" ref="K380" ca="1">IF($Q380="","",INDEX('Nhập liệu'!$L$10:$L$10000,'Chi tiết'!$Q380))</f>
        <v/>
      </c>
      <c r="L380" s="219" t="str">
        <f t="array" aca="1" ref="L380" ca="1">IF($Q380="","",INDEX('Nhập liệu'!$M$10:$M$10000,'Chi tiết'!$Q380))</f>
        <v/>
      </c>
      <c r="M380" s="219" t="str">
        <f t="array" aca="1" ref="M380" ca="1">IF($Q380="","",INDEX('Nhập liệu'!$N$10:$N$10000,'Chi tiết'!$Q380))</f>
        <v/>
      </c>
      <c r="N380" s="219" t="str">
        <f t="array" aca="1" ref="N380" ca="1">IF($Q380="","",INDEX('Nhập liệu'!$O$10:$O$10000,'Chi tiết'!$Q380))</f>
        <v/>
      </c>
      <c r="O380" s="219" t="str">
        <f t="array" aca="1" ref="O380" ca="1">IF($Q380="","",INDEX('Nhập liệu'!$P$10:$P$10000,'Chi tiết'!$Q380))</f>
        <v/>
      </c>
      <c r="P380" s="257"/>
      <c r="Q380" s="222" t="str">
        <f ca="1">IF(TYPE(MATCH($D$6,OFFSET('Nhập liệu'!$C$10,Q379,0):'Nhập liệu'!$C$10000,0)+Q379)=16,"",MATCH($D$6,OFFSET('Nhập liệu'!$C$10,Q379,0):'Nhập liệu'!$C$10000,0)+Q379)</f>
        <v/>
      </c>
    </row>
    <row r="381" spans="2:17" ht="15.75" customHeight="1">
      <c r="B381" s="217" t="str">
        <f t="array" aca="1" ref="B381" ca="1">IF($Q381="","",INDEX('Nhập liệu'!$B$10:$B$10000,'Chi tiết'!$Q381))</f>
        <v/>
      </c>
      <c r="C381" s="262"/>
      <c r="D381" s="218" t="str">
        <f t="array" aca="1" ref="D381" ca="1">IF($Q381="","",INDEX('Nhập liệu'!$E$10:$E$10000,'Chi tiết'!$Q381))</f>
        <v/>
      </c>
      <c r="E381" s="219" t="str">
        <f t="array" aca="1" ref="E381" ca="1">IF($Q381="","",INDEX('Nhập liệu'!$F$10:$F$10000,'Chi tiết'!$Q381))</f>
        <v/>
      </c>
      <c r="F381" s="220" t="str">
        <f t="array" aca="1" ref="F381" ca="1">IF($Q381="","",INDEX('Nhập liệu'!$G$10:$G$10000,'Chi tiết'!$Q381))</f>
        <v/>
      </c>
      <c r="G381" s="219" t="str">
        <f t="array" aca="1" ref="G381" ca="1">IF($Q381="","",INDEX('Nhập liệu'!$H$10:$H$10000,'Chi tiết'!$Q381))</f>
        <v/>
      </c>
      <c r="H381" s="219" t="str">
        <f t="array" aca="1" ref="H381" ca="1">IF($Q381="","",INDEX('Nhập liệu'!$I$10:$I$10000,'Chi tiết'!$Q381))</f>
        <v/>
      </c>
      <c r="I381" s="219" t="str">
        <f t="array" aca="1" ref="I381" ca="1">IF($Q381="","",INDEX('Nhập liệu'!$J$10:$J$10000,'Chi tiết'!$Q381))</f>
        <v/>
      </c>
      <c r="J381" s="219" t="str">
        <f t="array" aca="1" ref="J381" ca="1">IF($Q381="","",INDEX('Nhập liệu'!$K$10:$K$10000,'Chi tiết'!$Q381))</f>
        <v/>
      </c>
      <c r="K381" s="219" t="str">
        <f t="array" aca="1" ref="K381" ca="1">IF($Q381="","",INDEX('Nhập liệu'!$L$10:$L$10000,'Chi tiết'!$Q381))</f>
        <v/>
      </c>
      <c r="L381" s="219" t="str">
        <f t="array" aca="1" ref="L381" ca="1">IF($Q381="","",INDEX('Nhập liệu'!$M$10:$M$10000,'Chi tiết'!$Q381))</f>
        <v/>
      </c>
      <c r="M381" s="219" t="str">
        <f t="array" aca="1" ref="M381" ca="1">IF($Q381="","",INDEX('Nhập liệu'!$N$10:$N$10000,'Chi tiết'!$Q381))</f>
        <v/>
      </c>
      <c r="N381" s="219" t="str">
        <f t="array" aca="1" ref="N381" ca="1">IF($Q381="","",INDEX('Nhập liệu'!$O$10:$O$10000,'Chi tiết'!$Q381))</f>
        <v/>
      </c>
      <c r="O381" s="219" t="str">
        <f t="array" aca="1" ref="O381" ca="1">IF($Q381="","",INDEX('Nhập liệu'!$P$10:$P$10000,'Chi tiết'!$Q381))</f>
        <v/>
      </c>
      <c r="P381" s="257"/>
      <c r="Q381" s="222" t="str">
        <f ca="1">IF(TYPE(MATCH($D$6,OFFSET('Nhập liệu'!$C$10,Q380,0):'Nhập liệu'!$C$10000,0)+Q380)=16,"",MATCH($D$6,OFFSET('Nhập liệu'!$C$10,Q380,0):'Nhập liệu'!$C$10000,0)+Q380)</f>
        <v/>
      </c>
    </row>
    <row r="382" spans="2:17" ht="15.75" customHeight="1">
      <c r="B382" s="217" t="str">
        <f t="array" aca="1" ref="B382" ca="1">IF($Q382="","",INDEX('Nhập liệu'!$B$10:$B$10000,'Chi tiết'!$Q382))</f>
        <v/>
      </c>
      <c r="C382" s="262"/>
      <c r="D382" s="218" t="str">
        <f t="array" aca="1" ref="D382" ca="1">IF($Q382="","",INDEX('Nhập liệu'!$E$10:$E$10000,'Chi tiết'!$Q382))</f>
        <v/>
      </c>
      <c r="E382" s="219" t="str">
        <f t="array" aca="1" ref="E382" ca="1">IF($Q382="","",INDEX('Nhập liệu'!$F$10:$F$10000,'Chi tiết'!$Q382))</f>
        <v/>
      </c>
      <c r="F382" s="220" t="str">
        <f t="array" aca="1" ref="F382" ca="1">IF($Q382="","",INDEX('Nhập liệu'!$G$10:$G$10000,'Chi tiết'!$Q382))</f>
        <v/>
      </c>
      <c r="G382" s="219" t="str">
        <f t="array" aca="1" ref="G382" ca="1">IF($Q382="","",INDEX('Nhập liệu'!$H$10:$H$10000,'Chi tiết'!$Q382))</f>
        <v/>
      </c>
      <c r="H382" s="219" t="str">
        <f t="array" aca="1" ref="H382" ca="1">IF($Q382="","",INDEX('Nhập liệu'!$I$10:$I$10000,'Chi tiết'!$Q382))</f>
        <v/>
      </c>
      <c r="I382" s="219" t="str">
        <f t="array" aca="1" ref="I382" ca="1">IF($Q382="","",INDEX('Nhập liệu'!$J$10:$J$10000,'Chi tiết'!$Q382))</f>
        <v/>
      </c>
      <c r="J382" s="219" t="str">
        <f t="array" aca="1" ref="J382" ca="1">IF($Q382="","",INDEX('Nhập liệu'!$K$10:$K$10000,'Chi tiết'!$Q382))</f>
        <v/>
      </c>
      <c r="K382" s="219" t="str">
        <f t="array" aca="1" ref="K382" ca="1">IF($Q382="","",INDEX('Nhập liệu'!$L$10:$L$10000,'Chi tiết'!$Q382))</f>
        <v/>
      </c>
      <c r="L382" s="219" t="str">
        <f t="array" aca="1" ref="L382" ca="1">IF($Q382="","",INDEX('Nhập liệu'!$M$10:$M$10000,'Chi tiết'!$Q382))</f>
        <v/>
      </c>
      <c r="M382" s="219" t="str">
        <f t="array" aca="1" ref="M382" ca="1">IF($Q382="","",INDEX('Nhập liệu'!$N$10:$N$10000,'Chi tiết'!$Q382))</f>
        <v/>
      </c>
      <c r="N382" s="219" t="str">
        <f t="array" aca="1" ref="N382" ca="1">IF($Q382="","",INDEX('Nhập liệu'!$O$10:$O$10000,'Chi tiết'!$Q382))</f>
        <v/>
      </c>
      <c r="O382" s="219" t="str">
        <f t="array" aca="1" ref="O382" ca="1">IF($Q382="","",INDEX('Nhập liệu'!$P$10:$P$10000,'Chi tiết'!$Q382))</f>
        <v/>
      </c>
      <c r="P382" s="257"/>
      <c r="Q382" s="222" t="str">
        <f ca="1">IF(TYPE(MATCH($D$6,OFFSET('Nhập liệu'!$C$10,Q381,0):'Nhập liệu'!$C$10000,0)+Q381)=16,"",MATCH($D$6,OFFSET('Nhập liệu'!$C$10,Q381,0):'Nhập liệu'!$C$10000,0)+Q381)</f>
        <v/>
      </c>
    </row>
    <row r="383" spans="2:17" ht="15.75" customHeight="1">
      <c r="B383" s="217" t="str">
        <f t="array" aca="1" ref="B383" ca="1">IF($Q383="","",INDEX('Nhập liệu'!$B$10:$B$10000,'Chi tiết'!$Q383))</f>
        <v/>
      </c>
      <c r="C383" s="262"/>
      <c r="D383" s="218" t="str">
        <f t="array" aca="1" ref="D383" ca="1">IF($Q383="","",INDEX('Nhập liệu'!$E$10:$E$10000,'Chi tiết'!$Q383))</f>
        <v/>
      </c>
      <c r="E383" s="219" t="str">
        <f t="array" aca="1" ref="E383" ca="1">IF($Q383="","",INDEX('Nhập liệu'!$F$10:$F$10000,'Chi tiết'!$Q383))</f>
        <v/>
      </c>
      <c r="F383" s="220" t="str">
        <f t="array" aca="1" ref="F383" ca="1">IF($Q383="","",INDEX('Nhập liệu'!$G$10:$G$10000,'Chi tiết'!$Q383))</f>
        <v/>
      </c>
      <c r="G383" s="219" t="str">
        <f t="array" aca="1" ref="G383" ca="1">IF($Q383="","",INDEX('Nhập liệu'!$H$10:$H$10000,'Chi tiết'!$Q383))</f>
        <v/>
      </c>
      <c r="H383" s="219" t="str">
        <f t="array" aca="1" ref="H383" ca="1">IF($Q383="","",INDEX('Nhập liệu'!$I$10:$I$10000,'Chi tiết'!$Q383))</f>
        <v/>
      </c>
      <c r="I383" s="219" t="str">
        <f t="array" aca="1" ref="I383" ca="1">IF($Q383="","",INDEX('Nhập liệu'!$J$10:$J$10000,'Chi tiết'!$Q383))</f>
        <v/>
      </c>
      <c r="J383" s="219" t="str">
        <f t="array" aca="1" ref="J383" ca="1">IF($Q383="","",INDEX('Nhập liệu'!$K$10:$K$10000,'Chi tiết'!$Q383))</f>
        <v/>
      </c>
      <c r="K383" s="219" t="str">
        <f t="array" aca="1" ref="K383" ca="1">IF($Q383="","",INDEX('Nhập liệu'!$L$10:$L$10000,'Chi tiết'!$Q383))</f>
        <v/>
      </c>
      <c r="L383" s="219" t="str">
        <f t="array" aca="1" ref="L383" ca="1">IF($Q383="","",INDEX('Nhập liệu'!$M$10:$M$10000,'Chi tiết'!$Q383))</f>
        <v/>
      </c>
      <c r="M383" s="219" t="str">
        <f t="array" aca="1" ref="M383" ca="1">IF($Q383="","",INDEX('Nhập liệu'!$N$10:$N$10000,'Chi tiết'!$Q383))</f>
        <v/>
      </c>
      <c r="N383" s="219" t="str">
        <f t="array" aca="1" ref="N383" ca="1">IF($Q383="","",INDEX('Nhập liệu'!$O$10:$O$10000,'Chi tiết'!$Q383))</f>
        <v/>
      </c>
      <c r="O383" s="219" t="str">
        <f t="array" aca="1" ref="O383" ca="1">IF($Q383="","",INDEX('Nhập liệu'!$P$10:$P$10000,'Chi tiết'!$Q383))</f>
        <v/>
      </c>
      <c r="P383" s="257"/>
      <c r="Q383" s="222" t="str">
        <f ca="1">IF(TYPE(MATCH($D$6,OFFSET('Nhập liệu'!$C$10,Q382,0):'Nhập liệu'!$C$10000,0)+Q382)=16,"",MATCH($D$6,OFFSET('Nhập liệu'!$C$10,Q382,0):'Nhập liệu'!$C$10000,0)+Q382)</f>
        <v/>
      </c>
    </row>
    <row r="384" spans="2:17" ht="15.75" customHeight="1">
      <c r="B384" s="217" t="str">
        <f t="array" aca="1" ref="B384" ca="1">IF($Q384="","",INDEX('Nhập liệu'!$B$10:$B$10000,'Chi tiết'!$Q384))</f>
        <v/>
      </c>
      <c r="C384" s="262"/>
      <c r="D384" s="218" t="str">
        <f t="array" aca="1" ref="D384" ca="1">IF($Q384="","",INDEX('Nhập liệu'!$E$10:$E$10000,'Chi tiết'!$Q384))</f>
        <v/>
      </c>
      <c r="E384" s="219" t="str">
        <f t="array" aca="1" ref="E384" ca="1">IF($Q384="","",INDEX('Nhập liệu'!$F$10:$F$10000,'Chi tiết'!$Q384))</f>
        <v/>
      </c>
      <c r="F384" s="220" t="str">
        <f t="array" aca="1" ref="F384" ca="1">IF($Q384="","",INDEX('Nhập liệu'!$G$10:$G$10000,'Chi tiết'!$Q384))</f>
        <v/>
      </c>
      <c r="G384" s="219" t="str">
        <f t="array" aca="1" ref="G384" ca="1">IF($Q384="","",INDEX('Nhập liệu'!$H$10:$H$10000,'Chi tiết'!$Q384))</f>
        <v/>
      </c>
      <c r="H384" s="219" t="str">
        <f t="array" aca="1" ref="H384" ca="1">IF($Q384="","",INDEX('Nhập liệu'!$I$10:$I$10000,'Chi tiết'!$Q384))</f>
        <v/>
      </c>
      <c r="I384" s="219" t="str">
        <f t="array" aca="1" ref="I384" ca="1">IF($Q384="","",INDEX('Nhập liệu'!$J$10:$J$10000,'Chi tiết'!$Q384))</f>
        <v/>
      </c>
      <c r="J384" s="219" t="str">
        <f t="array" aca="1" ref="J384" ca="1">IF($Q384="","",INDEX('Nhập liệu'!$K$10:$K$10000,'Chi tiết'!$Q384))</f>
        <v/>
      </c>
      <c r="K384" s="219" t="str">
        <f t="array" aca="1" ref="K384" ca="1">IF($Q384="","",INDEX('Nhập liệu'!$L$10:$L$10000,'Chi tiết'!$Q384))</f>
        <v/>
      </c>
      <c r="L384" s="219" t="str">
        <f t="array" aca="1" ref="L384" ca="1">IF($Q384="","",INDEX('Nhập liệu'!$M$10:$M$10000,'Chi tiết'!$Q384))</f>
        <v/>
      </c>
      <c r="M384" s="219" t="str">
        <f t="array" aca="1" ref="M384" ca="1">IF($Q384="","",INDEX('Nhập liệu'!$N$10:$N$10000,'Chi tiết'!$Q384))</f>
        <v/>
      </c>
      <c r="N384" s="219" t="str">
        <f t="array" aca="1" ref="N384" ca="1">IF($Q384="","",INDEX('Nhập liệu'!$O$10:$O$10000,'Chi tiết'!$Q384))</f>
        <v/>
      </c>
      <c r="O384" s="219" t="str">
        <f t="array" aca="1" ref="O384" ca="1">IF($Q384="","",INDEX('Nhập liệu'!$P$10:$P$10000,'Chi tiết'!$Q384))</f>
        <v/>
      </c>
      <c r="P384" s="257"/>
      <c r="Q384" s="222" t="str">
        <f ca="1">IF(TYPE(MATCH($D$6,OFFSET('Nhập liệu'!$C$10,Q383,0):'Nhập liệu'!$C$10000,0)+Q383)=16,"",MATCH($D$6,OFFSET('Nhập liệu'!$C$10,Q383,0):'Nhập liệu'!$C$10000,0)+Q383)</f>
        <v/>
      </c>
    </row>
    <row r="385" spans="2:17" ht="15.75" customHeight="1">
      <c r="B385" s="217" t="str">
        <f t="array" aca="1" ref="B385" ca="1">IF($Q385="","",INDEX('Nhập liệu'!$B$10:$B$10000,'Chi tiết'!$Q385))</f>
        <v/>
      </c>
      <c r="C385" s="262"/>
      <c r="D385" s="218" t="str">
        <f t="array" aca="1" ref="D385" ca="1">IF($Q385="","",INDEX('Nhập liệu'!$E$10:$E$10000,'Chi tiết'!$Q385))</f>
        <v/>
      </c>
      <c r="E385" s="219" t="str">
        <f t="array" aca="1" ref="E385" ca="1">IF($Q385="","",INDEX('Nhập liệu'!$F$10:$F$10000,'Chi tiết'!$Q385))</f>
        <v/>
      </c>
      <c r="F385" s="220" t="str">
        <f t="array" aca="1" ref="F385" ca="1">IF($Q385="","",INDEX('Nhập liệu'!$G$10:$G$10000,'Chi tiết'!$Q385))</f>
        <v/>
      </c>
      <c r="G385" s="219" t="str">
        <f t="array" aca="1" ref="G385" ca="1">IF($Q385="","",INDEX('Nhập liệu'!$H$10:$H$10000,'Chi tiết'!$Q385))</f>
        <v/>
      </c>
      <c r="H385" s="219" t="str">
        <f t="array" aca="1" ref="H385" ca="1">IF($Q385="","",INDEX('Nhập liệu'!$I$10:$I$10000,'Chi tiết'!$Q385))</f>
        <v/>
      </c>
      <c r="I385" s="219" t="str">
        <f t="array" aca="1" ref="I385" ca="1">IF($Q385="","",INDEX('Nhập liệu'!$J$10:$J$10000,'Chi tiết'!$Q385))</f>
        <v/>
      </c>
      <c r="J385" s="219" t="str">
        <f t="array" aca="1" ref="J385" ca="1">IF($Q385="","",INDEX('Nhập liệu'!$K$10:$K$10000,'Chi tiết'!$Q385))</f>
        <v/>
      </c>
      <c r="K385" s="219" t="str">
        <f t="array" aca="1" ref="K385" ca="1">IF($Q385="","",INDEX('Nhập liệu'!$L$10:$L$10000,'Chi tiết'!$Q385))</f>
        <v/>
      </c>
      <c r="L385" s="219" t="str">
        <f t="array" aca="1" ref="L385" ca="1">IF($Q385="","",INDEX('Nhập liệu'!$M$10:$M$10000,'Chi tiết'!$Q385))</f>
        <v/>
      </c>
      <c r="M385" s="219" t="str">
        <f t="array" aca="1" ref="M385" ca="1">IF($Q385="","",INDEX('Nhập liệu'!$N$10:$N$10000,'Chi tiết'!$Q385))</f>
        <v/>
      </c>
      <c r="N385" s="219" t="str">
        <f t="array" aca="1" ref="N385" ca="1">IF($Q385="","",INDEX('Nhập liệu'!$O$10:$O$10000,'Chi tiết'!$Q385))</f>
        <v/>
      </c>
      <c r="O385" s="219" t="str">
        <f t="array" aca="1" ref="O385" ca="1">IF($Q385="","",INDEX('Nhập liệu'!$P$10:$P$10000,'Chi tiết'!$Q385))</f>
        <v/>
      </c>
      <c r="P385" s="257"/>
      <c r="Q385" s="222" t="str">
        <f ca="1">IF(TYPE(MATCH($D$6,OFFSET('Nhập liệu'!$C$10,Q384,0):'Nhập liệu'!$C$10000,0)+Q384)=16,"",MATCH($D$6,OFFSET('Nhập liệu'!$C$10,Q384,0):'Nhập liệu'!$C$10000,0)+Q384)</f>
        <v/>
      </c>
    </row>
    <row r="386" spans="2:17" ht="15.75" customHeight="1">
      <c r="B386" s="217" t="str">
        <f t="array" aca="1" ref="B386" ca="1">IF($Q386="","",INDEX('Nhập liệu'!$B$10:$B$10000,'Chi tiết'!$Q386))</f>
        <v/>
      </c>
      <c r="C386" s="262"/>
      <c r="D386" s="218" t="str">
        <f t="array" aca="1" ref="D386" ca="1">IF($Q386="","",INDEX('Nhập liệu'!$E$10:$E$10000,'Chi tiết'!$Q386))</f>
        <v/>
      </c>
      <c r="E386" s="219" t="str">
        <f t="array" aca="1" ref="E386" ca="1">IF($Q386="","",INDEX('Nhập liệu'!$F$10:$F$10000,'Chi tiết'!$Q386))</f>
        <v/>
      </c>
      <c r="F386" s="220" t="str">
        <f t="array" aca="1" ref="F386" ca="1">IF($Q386="","",INDEX('Nhập liệu'!$G$10:$G$10000,'Chi tiết'!$Q386))</f>
        <v/>
      </c>
      <c r="G386" s="219" t="str">
        <f t="array" aca="1" ref="G386" ca="1">IF($Q386="","",INDEX('Nhập liệu'!$H$10:$H$10000,'Chi tiết'!$Q386))</f>
        <v/>
      </c>
      <c r="H386" s="219" t="str">
        <f t="array" aca="1" ref="H386" ca="1">IF($Q386="","",INDEX('Nhập liệu'!$I$10:$I$10000,'Chi tiết'!$Q386))</f>
        <v/>
      </c>
      <c r="I386" s="219" t="str">
        <f t="array" aca="1" ref="I386" ca="1">IF($Q386="","",INDEX('Nhập liệu'!$J$10:$J$10000,'Chi tiết'!$Q386))</f>
        <v/>
      </c>
      <c r="J386" s="219" t="str">
        <f t="array" aca="1" ref="J386" ca="1">IF($Q386="","",INDEX('Nhập liệu'!$K$10:$K$10000,'Chi tiết'!$Q386))</f>
        <v/>
      </c>
      <c r="K386" s="219" t="str">
        <f t="array" aca="1" ref="K386" ca="1">IF($Q386="","",INDEX('Nhập liệu'!$L$10:$L$10000,'Chi tiết'!$Q386))</f>
        <v/>
      </c>
      <c r="L386" s="219" t="str">
        <f t="array" aca="1" ref="L386" ca="1">IF($Q386="","",INDEX('Nhập liệu'!$M$10:$M$10000,'Chi tiết'!$Q386))</f>
        <v/>
      </c>
      <c r="M386" s="219" t="str">
        <f t="array" aca="1" ref="M386" ca="1">IF($Q386="","",INDEX('Nhập liệu'!$N$10:$N$10000,'Chi tiết'!$Q386))</f>
        <v/>
      </c>
      <c r="N386" s="219" t="str">
        <f t="array" aca="1" ref="N386" ca="1">IF($Q386="","",INDEX('Nhập liệu'!$O$10:$O$10000,'Chi tiết'!$Q386))</f>
        <v/>
      </c>
      <c r="O386" s="219" t="str">
        <f t="array" aca="1" ref="O386" ca="1">IF($Q386="","",INDEX('Nhập liệu'!$P$10:$P$10000,'Chi tiết'!$Q386))</f>
        <v/>
      </c>
      <c r="P386" s="257"/>
      <c r="Q386" s="222" t="str">
        <f ca="1">IF(TYPE(MATCH($D$6,OFFSET('Nhập liệu'!$C$10,Q385,0):'Nhập liệu'!$C$10000,0)+Q385)=16,"",MATCH($D$6,OFFSET('Nhập liệu'!$C$10,Q385,0):'Nhập liệu'!$C$10000,0)+Q385)</f>
        <v/>
      </c>
    </row>
    <row r="387" spans="2:17" ht="15.75" customHeight="1">
      <c r="B387" s="217" t="str">
        <f t="array" aca="1" ref="B387" ca="1">IF($Q387="","",INDEX('Nhập liệu'!$B$10:$B$10000,'Chi tiết'!$Q387))</f>
        <v/>
      </c>
      <c r="C387" s="262"/>
      <c r="D387" s="218" t="str">
        <f t="array" aca="1" ref="D387" ca="1">IF($Q387="","",INDEX('Nhập liệu'!$E$10:$E$10000,'Chi tiết'!$Q387))</f>
        <v/>
      </c>
      <c r="E387" s="219" t="str">
        <f t="array" aca="1" ref="E387" ca="1">IF($Q387="","",INDEX('Nhập liệu'!$F$10:$F$10000,'Chi tiết'!$Q387))</f>
        <v/>
      </c>
      <c r="F387" s="220" t="str">
        <f t="array" aca="1" ref="F387" ca="1">IF($Q387="","",INDEX('Nhập liệu'!$G$10:$G$10000,'Chi tiết'!$Q387))</f>
        <v/>
      </c>
      <c r="G387" s="219" t="str">
        <f t="array" aca="1" ref="G387" ca="1">IF($Q387="","",INDEX('Nhập liệu'!$H$10:$H$10000,'Chi tiết'!$Q387))</f>
        <v/>
      </c>
      <c r="H387" s="219" t="str">
        <f t="array" aca="1" ref="H387" ca="1">IF($Q387="","",INDEX('Nhập liệu'!$I$10:$I$10000,'Chi tiết'!$Q387))</f>
        <v/>
      </c>
      <c r="I387" s="219" t="str">
        <f t="array" aca="1" ref="I387" ca="1">IF($Q387="","",INDEX('Nhập liệu'!$J$10:$J$10000,'Chi tiết'!$Q387))</f>
        <v/>
      </c>
      <c r="J387" s="219" t="str">
        <f t="array" aca="1" ref="J387" ca="1">IF($Q387="","",INDEX('Nhập liệu'!$K$10:$K$10000,'Chi tiết'!$Q387))</f>
        <v/>
      </c>
      <c r="K387" s="219" t="str">
        <f t="array" aca="1" ref="K387" ca="1">IF($Q387="","",INDEX('Nhập liệu'!$L$10:$L$10000,'Chi tiết'!$Q387))</f>
        <v/>
      </c>
      <c r="L387" s="219" t="str">
        <f t="array" aca="1" ref="L387" ca="1">IF($Q387="","",INDEX('Nhập liệu'!$M$10:$M$10000,'Chi tiết'!$Q387))</f>
        <v/>
      </c>
      <c r="M387" s="219" t="str">
        <f t="array" aca="1" ref="M387" ca="1">IF($Q387="","",INDEX('Nhập liệu'!$N$10:$N$10000,'Chi tiết'!$Q387))</f>
        <v/>
      </c>
      <c r="N387" s="219" t="str">
        <f t="array" aca="1" ref="N387" ca="1">IF($Q387="","",INDEX('Nhập liệu'!$O$10:$O$10000,'Chi tiết'!$Q387))</f>
        <v/>
      </c>
      <c r="O387" s="219" t="str">
        <f t="array" aca="1" ref="O387" ca="1">IF($Q387="","",INDEX('Nhập liệu'!$P$10:$P$10000,'Chi tiết'!$Q387))</f>
        <v/>
      </c>
      <c r="P387" s="257"/>
      <c r="Q387" s="222" t="str">
        <f ca="1">IF(TYPE(MATCH($D$6,OFFSET('Nhập liệu'!$C$10,Q386,0):'Nhập liệu'!$C$10000,0)+Q386)=16,"",MATCH($D$6,OFFSET('Nhập liệu'!$C$10,Q386,0):'Nhập liệu'!$C$10000,0)+Q386)</f>
        <v/>
      </c>
    </row>
    <row r="388" spans="2:17" ht="15.75" customHeight="1">
      <c r="B388" s="217" t="str">
        <f t="array" aca="1" ref="B388" ca="1">IF($Q388="","",INDEX('Nhập liệu'!$B$10:$B$10000,'Chi tiết'!$Q388))</f>
        <v/>
      </c>
      <c r="C388" s="262"/>
      <c r="D388" s="218" t="str">
        <f t="array" aca="1" ref="D388" ca="1">IF($Q388="","",INDEX('Nhập liệu'!$E$10:$E$10000,'Chi tiết'!$Q388))</f>
        <v/>
      </c>
      <c r="E388" s="219" t="str">
        <f t="array" aca="1" ref="E388" ca="1">IF($Q388="","",INDEX('Nhập liệu'!$F$10:$F$10000,'Chi tiết'!$Q388))</f>
        <v/>
      </c>
      <c r="F388" s="220" t="str">
        <f t="array" aca="1" ref="F388" ca="1">IF($Q388="","",INDEX('Nhập liệu'!$G$10:$G$10000,'Chi tiết'!$Q388))</f>
        <v/>
      </c>
      <c r="G388" s="219" t="str">
        <f t="array" aca="1" ref="G388" ca="1">IF($Q388="","",INDEX('Nhập liệu'!$H$10:$H$10000,'Chi tiết'!$Q388))</f>
        <v/>
      </c>
      <c r="H388" s="219" t="str">
        <f t="array" aca="1" ref="H388" ca="1">IF($Q388="","",INDEX('Nhập liệu'!$I$10:$I$10000,'Chi tiết'!$Q388))</f>
        <v/>
      </c>
      <c r="I388" s="219" t="str">
        <f t="array" aca="1" ref="I388" ca="1">IF($Q388="","",INDEX('Nhập liệu'!$J$10:$J$10000,'Chi tiết'!$Q388))</f>
        <v/>
      </c>
      <c r="J388" s="219" t="str">
        <f t="array" aca="1" ref="J388" ca="1">IF($Q388="","",INDEX('Nhập liệu'!$K$10:$K$10000,'Chi tiết'!$Q388))</f>
        <v/>
      </c>
      <c r="K388" s="219" t="str">
        <f t="array" aca="1" ref="K388" ca="1">IF($Q388="","",INDEX('Nhập liệu'!$L$10:$L$10000,'Chi tiết'!$Q388))</f>
        <v/>
      </c>
      <c r="L388" s="219" t="str">
        <f t="array" aca="1" ref="L388" ca="1">IF($Q388="","",INDEX('Nhập liệu'!$M$10:$M$10000,'Chi tiết'!$Q388))</f>
        <v/>
      </c>
      <c r="M388" s="219" t="str">
        <f t="array" aca="1" ref="M388" ca="1">IF($Q388="","",INDEX('Nhập liệu'!$N$10:$N$10000,'Chi tiết'!$Q388))</f>
        <v/>
      </c>
      <c r="N388" s="219" t="str">
        <f t="array" aca="1" ref="N388" ca="1">IF($Q388="","",INDEX('Nhập liệu'!$O$10:$O$10000,'Chi tiết'!$Q388))</f>
        <v/>
      </c>
      <c r="O388" s="219" t="str">
        <f t="array" aca="1" ref="O388" ca="1">IF($Q388="","",INDEX('Nhập liệu'!$P$10:$P$10000,'Chi tiết'!$Q388))</f>
        <v/>
      </c>
      <c r="P388" s="257"/>
      <c r="Q388" s="222" t="str">
        <f ca="1">IF(TYPE(MATCH($D$6,OFFSET('Nhập liệu'!$C$10,Q387,0):'Nhập liệu'!$C$10000,0)+Q387)=16,"",MATCH($D$6,OFFSET('Nhập liệu'!$C$10,Q387,0):'Nhập liệu'!$C$10000,0)+Q387)</f>
        <v/>
      </c>
    </row>
    <row r="389" spans="2:17" ht="15.75" customHeight="1">
      <c r="B389" s="217" t="str">
        <f t="array" aca="1" ref="B389" ca="1">IF($Q389="","",INDEX('Nhập liệu'!$B$10:$B$10000,'Chi tiết'!$Q389))</f>
        <v/>
      </c>
      <c r="C389" s="262"/>
      <c r="D389" s="218" t="str">
        <f t="array" aca="1" ref="D389" ca="1">IF($Q389="","",INDEX('Nhập liệu'!$E$10:$E$10000,'Chi tiết'!$Q389))</f>
        <v/>
      </c>
      <c r="E389" s="219" t="str">
        <f t="array" aca="1" ref="E389" ca="1">IF($Q389="","",INDEX('Nhập liệu'!$F$10:$F$10000,'Chi tiết'!$Q389))</f>
        <v/>
      </c>
      <c r="F389" s="220" t="str">
        <f t="array" aca="1" ref="F389" ca="1">IF($Q389="","",INDEX('Nhập liệu'!$G$10:$G$10000,'Chi tiết'!$Q389))</f>
        <v/>
      </c>
      <c r="G389" s="219" t="str">
        <f t="array" aca="1" ref="G389" ca="1">IF($Q389="","",INDEX('Nhập liệu'!$H$10:$H$10000,'Chi tiết'!$Q389))</f>
        <v/>
      </c>
      <c r="H389" s="219" t="str">
        <f t="array" aca="1" ref="H389" ca="1">IF($Q389="","",INDEX('Nhập liệu'!$I$10:$I$10000,'Chi tiết'!$Q389))</f>
        <v/>
      </c>
      <c r="I389" s="219" t="str">
        <f t="array" aca="1" ref="I389" ca="1">IF($Q389="","",INDEX('Nhập liệu'!$J$10:$J$10000,'Chi tiết'!$Q389))</f>
        <v/>
      </c>
      <c r="J389" s="219" t="str">
        <f t="array" aca="1" ref="J389" ca="1">IF($Q389="","",INDEX('Nhập liệu'!$K$10:$K$10000,'Chi tiết'!$Q389))</f>
        <v/>
      </c>
      <c r="K389" s="219" t="str">
        <f t="array" aca="1" ref="K389" ca="1">IF($Q389="","",INDEX('Nhập liệu'!$L$10:$L$10000,'Chi tiết'!$Q389))</f>
        <v/>
      </c>
      <c r="L389" s="219" t="str">
        <f t="array" aca="1" ref="L389" ca="1">IF($Q389="","",INDEX('Nhập liệu'!$M$10:$M$10000,'Chi tiết'!$Q389))</f>
        <v/>
      </c>
      <c r="M389" s="219" t="str">
        <f t="array" aca="1" ref="M389" ca="1">IF($Q389="","",INDEX('Nhập liệu'!$N$10:$N$10000,'Chi tiết'!$Q389))</f>
        <v/>
      </c>
      <c r="N389" s="219" t="str">
        <f t="array" aca="1" ref="N389" ca="1">IF($Q389="","",INDEX('Nhập liệu'!$O$10:$O$10000,'Chi tiết'!$Q389))</f>
        <v/>
      </c>
      <c r="O389" s="219" t="str">
        <f t="array" aca="1" ref="O389" ca="1">IF($Q389="","",INDEX('Nhập liệu'!$P$10:$P$10000,'Chi tiết'!$Q389))</f>
        <v/>
      </c>
      <c r="P389" s="257"/>
      <c r="Q389" s="222" t="str">
        <f ca="1">IF(TYPE(MATCH($D$6,OFFSET('Nhập liệu'!$C$10,Q388,0):'Nhập liệu'!$C$10000,0)+Q388)=16,"",MATCH($D$6,OFFSET('Nhập liệu'!$C$10,Q388,0):'Nhập liệu'!$C$10000,0)+Q388)</f>
        <v/>
      </c>
    </row>
    <row r="390" spans="2:17" ht="15.75" customHeight="1">
      <c r="B390" s="217" t="str">
        <f t="array" aca="1" ref="B390" ca="1">IF($Q390="","",INDEX('Nhập liệu'!$B$10:$B$10000,'Chi tiết'!$Q390))</f>
        <v/>
      </c>
      <c r="C390" s="262"/>
      <c r="D390" s="218" t="str">
        <f t="array" aca="1" ref="D390" ca="1">IF($Q390="","",INDEX('Nhập liệu'!$E$10:$E$10000,'Chi tiết'!$Q390))</f>
        <v/>
      </c>
      <c r="E390" s="219" t="str">
        <f t="array" aca="1" ref="E390" ca="1">IF($Q390="","",INDEX('Nhập liệu'!$F$10:$F$10000,'Chi tiết'!$Q390))</f>
        <v/>
      </c>
      <c r="F390" s="220" t="str">
        <f t="array" aca="1" ref="F390" ca="1">IF($Q390="","",INDEX('Nhập liệu'!$G$10:$G$10000,'Chi tiết'!$Q390))</f>
        <v/>
      </c>
      <c r="G390" s="219" t="str">
        <f t="array" aca="1" ref="G390" ca="1">IF($Q390="","",INDEX('Nhập liệu'!$H$10:$H$10000,'Chi tiết'!$Q390))</f>
        <v/>
      </c>
      <c r="H390" s="219" t="str">
        <f t="array" aca="1" ref="H390" ca="1">IF($Q390="","",INDEX('Nhập liệu'!$I$10:$I$10000,'Chi tiết'!$Q390))</f>
        <v/>
      </c>
      <c r="I390" s="219" t="str">
        <f t="array" aca="1" ref="I390" ca="1">IF($Q390="","",INDEX('Nhập liệu'!$J$10:$J$10000,'Chi tiết'!$Q390))</f>
        <v/>
      </c>
      <c r="J390" s="219" t="str">
        <f t="array" aca="1" ref="J390" ca="1">IF($Q390="","",INDEX('Nhập liệu'!$K$10:$K$10000,'Chi tiết'!$Q390))</f>
        <v/>
      </c>
      <c r="K390" s="219" t="str">
        <f t="array" aca="1" ref="K390" ca="1">IF($Q390="","",INDEX('Nhập liệu'!$L$10:$L$10000,'Chi tiết'!$Q390))</f>
        <v/>
      </c>
      <c r="L390" s="219" t="str">
        <f t="array" aca="1" ref="L390" ca="1">IF($Q390="","",INDEX('Nhập liệu'!$M$10:$M$10000,'Chi tiết'!$Q390))</f>
        <v/>
      </c>
      <c r="M390" s="219" t="str">
        <f t="array" aca="1" ref="M390" ca="1">IF($Q390="","",INDEX('Nhập liệu'!$N$10:$N$10000,'Chi tiết'!$Q390))</f>
        <v/>
      </c>
      <c r="N390" s="219" t="str">
        <f t="array" aca="1" ref="N390" ca="1">IF($Q390="","",INDEX('Nhập liệu'!$O$10:$O$10000,'Chi tiết'!$Q390))</f>
        <v/>
      </c>
      <c r="O390" s="219" t="str">
        <f t="array" aca="1" ref="O390" ca="1">IF($Q390="","",INDEX('Nhập liệu'!$P$10:$P$10000,'Chi tiết'!$Q390))</f>
        <v/>
      </c>
      <c r="P390" s="257"/>
      <c r="Q390" s="222" t="str">
        <f ca="1">IF(TYPE(MATCH($D$6,OFFSET('Nhập liệu'!$C$10,Q389,0):'Nhập liệu'!$C$10000,0)+Q389)=16,"",MATCH($D$6,OFFSET('Nhập liệu'!$C$10,Q389,0):'Nhập liệu'!$C$10000,0)+Q389)</f>
        <v/>
      </c>
    </row>
    <row r="391" spans="2:17" ht="15.75" customHeight="1">
      <c r="B391" s="217" t="str">
        <f t="array" aca="1" ref="B391" ca="1">IF($Q391="","",INDEX('Nhập liệu'!$B$10:$B$10000,'Chi tiết'!$Q391))</f>
        <v/>
      </c>
      <c r="C391" s="262"/>
      <c r="D391" s="218" t="str">
        <f t="array" aca="1" ref="D391" ca="1">IF($Q391="","",INDEX('Nhập liệu'!$E$10:$E$10000,'Chi tiết'!$Q391))</f>
        <v/>
      </c>
      <c r="E391" s="219" t="str">
        <f t="array" aca="1" ref="E391" ca="1">IF($Q391="","",INDEX('Nhập liệu'!$F$10:$F$10000,'Chi tiết'!$Q391))</f>
        <v/>
      </c>
      <c r="F391" s="220" t="str">
        <f t="array" aca="1" ref="F391" ca="1">IF($Q391="","",INDEX('Nhập liệu'!$G$10:$G$10000,'Chi tiết'!$Q391))</f>
        <v/>
      </c>
      <c r="G391" s="219" t="str">
        <f t="array" aca="1" ref="G391" ca="1">IF($Q391="","",INDEX('Nhập liệu'!$H$10:$H$10000,'Chi tiết'!$Q391))</f>
        <v/>
      </c>
      <c r="H391" s="219" t="str">
        <f t="array" aca="1" ref="H391" ca="1">IF($Q391="","",INDEX('Nhập liệu'!$I$10:$I$10000,'Chi tiết'!$Q391))</f>
        <v/>
      </c>
      <c r="I391" s="219" t="str">
        <f t="array" aca="1" ref="I391" ca="1">IF($Q391="","",INDEX('Nhập liệu'!$J$10:$J$10000,'Chi tiết'!$Q391))</f>
        <v/>
      </c>
      <c r="J391" s="219" t="str">
        <f t="array" aca="1" ref="J391" ca="1">IF($Q391="","",INDEX('Nhập liệu'!$K$10:$K$10000,'Chi tiết'!$Q391))</f>
        <v/>
      </c>
      <c r="K391" s="219" t="str">
        <f t="array" aca="1" ref="K391" ca="1">IF($Q391="","",INDEX('Nhập liệu'!$L$10:$L$10000,'Chi tiết'!$Q391))</f>
        <v/>
      </c>
      <c r="L391" s="219" t="str">
        <f t="array" aca="1" ref="L391" ca="1">IF($Q391="","",INDEX('Nhập liệu'!$M$10:$M$10000,'Chi tiết'!$Q391))</f>
        <v/>
      </c>
      <c r="M391" s="219" t="str">
        <f t="array" aca="1" ref="M391" ca="1">IF($Q391="","",INDEX('Nhập liệu'!$N$10:$N$10000,'Chi tiết'!$Q391))</f>
        <v/>
      </c>
      <c r="N391" s="219" t="str">
        <f t="array" aca="1" ref="N391" ca="1">IF($Q391="","",INDEX('Nhập liệu'!$O$10:$O$10000,'Chi tiết'!$Q391))</f>
        <v/>
      </c>
      <c r="O391" s="219" t="str">
        <f t="array" aca="1" ref="O391" ca="1">IF($Q391="","",INDEX('Nhập liệu'!$P$10:$P$10000,'Chi tiết'!$Q391))</f>
        <v/>
      </c>
      <c r="P391" s="257"/>
      <c r="Q391" s="222" t="str">
        <f ca="1">IF(TYPE(MATCH($D$6,OFFSET('Nhập liệu'!$C$10,Q390,0):'Nhập liệu'!$C$10000,0)+Q390)=16,"",MATCH($D$6,OFFSET('Nhập liệu'!$C$10,Q390,0):'Nhập liệu'!$C$10000,0)+Q390)</f>
        <v/>
      </c>
    </row>
    <row r="392" spans="2:17" ht="15.75" customHeight="1">
      <c r="B392" s="217" t="str">
        <f t="array" aca="1" ref="B392" ca="1">IF($Q392="","",INDEX('Nhập liệu'!$B$10:$B$10000,'Chi tiết'!$Q392))</f>
        <v/>
      </c>
      <c r="C392" s="262"/>
      <c r="D392" s="218" t="str">
        <f t="array" aca="1" ref="D392" ca="1">IF($Q392="","",INDEX('Nhập liệu'!$E$10:$E$10000,'Chi tiết'!$Q392))</f>
        <v/>
      </c>
      <c r="E392" s="219" t="str">
        <f t="array" aca="1" ref="E392" ca="1">IF($Q392="","",INDEX('Nhập liệu'!$F$10:$F$10000,'Chi tiết'!$Q392))</f>
        <v/>
      </c>
      <c r="F392" s="220" t="str">
        <f t="array" aca="1" ref="F392" ca="1">IF($Q392="","",INDEX('Nhập liệu'!$G$10:$G$10000,'Chi tiết'!$Q392))</f>
        <v/>
      </c>
      <c r="G392" s="219" t="str">
        <f t="array" aca="1" ref="G392" ca="1">IF($Q392="","",INDEX('Nhập liệu'!$H$10:$H$10000,'Chi tiết'!$Q392))</f>
        <v/>
      </c>
      <c r="H392" s="219" t="str">
        <f t="array" aca="1" ref="H392" ca="1">IF($Q392="","",INDEX('Nhập liệu'!$I$10:$I$10000,'Chi tiết'!$Q392))</f>
        <v/>
      </c>
      <c r="I392" s="219" t="str">
        <f t="array" aca="1" ref="I392" ca="1">IF($Q392="","",INDEX('Nhập liệu'!$J$10:$J$10000,'Chi tiết'!$Q392))</f>
        <v/>
      </c>
      <c r="J392" s="219" t="str">
        <f t="array" aca="1" ref="J392" ca="1">IF($Q392="","",INDEX('Nhập liệu'!$K$10:$K$10000,'Chi tiết'!$Q392))</f>
        <v/>
      </c>
      <c r="K392" s="219" t="str">
        <f t="array" aca="1" ref="K392" ca="1">IF($Q392="","",INDEX('Nhập liệu'!$L$10:$L$10000,'Chi tiết'!$Q392))</f>
        <v/>
      </c>
      <c r="L392" s="219" t="str">
        <f t="array" aca="1" ref="L392" ca="1">IF($Q392="","",INDEX('Nhập liệu'!$M$10:$M$10000,'Chi tiết'!$Q392))</f>
        <v/>
      </c>
      <c r="M392" s="219" t="str">
        <f t="array" aca="1" ref="M392" ca="1">IF($Q392="","",INDEX('Nhập liệu'!$N$10:$N$10000,'Chi tiết'!$Q392))</f>
        <v/>
      </c>
      <c r="N392" s="219" t="str">
        <f t="array" aca="1" ref="N392" ca="1">IF($Q392="","",INDEX('Nhập liệu'!$O$10:$O$10000,'Chi tiết'!$Q392))</f>
        <v/>
      </c>
      <c r="O392" s="219" t="str">
        <f t="array" aca="1" ref="O392" ca="1">IF($Q392="","",INDEX('Nhập liệu'!$P$10:$P$10000,'Chi tiết'!$Q392))</f>
        <v/>
      </c>
      <c r="P392" s="257"/>
      <c r="Q392" s="222" t="str">
        <f ca="1">IF(TYPE(MATCH($D$6,OFFSET('Nhập liệu'!$C$10,Q391,0):'Nhập liệu'!$C$10000,0)+Q391)=16,"",MATCH($D$6,OFFSET('Nhập liệu'!$C$10,Q391,0):'Nhập liệu'!$C$10000,0)+Q391)</f>
        <v/>
      </c>
    </row>
    <row r="393" spans="2:17" ht="15.75" customHeight="1">
      <c r="B393" s="217" t="str">
        <f t="array" aca="1" ref="B393" ca="1">IF($Q393="","",INDEX('Nhập liệu'!$B$10:$B$10000,'Chi tiết'!$Q393))</f>
        <v/>
      </c>
      <c r="C393" s="262"/>
      <c r="D393" s="218" t="str">
        <f t="array" aca="1" ref="D393" ca="1">IF($Q393="","",INDEX('Nhập liệu'!$E$10:$E$10000,'Chi tiết'!$Q393))</f>
        <v/>
      </c>
      <c r="E393" s="219" t="str">
        <f t="array" aca="1" ref="E393" ca="1">IF($Q393="","",INDEX('Nhập liệu'!$F$10:$F$10000,'Chi tiết'!$Q393))</f>
        <v/>
      </c>
      <c r="F393" s="220" t="str">
        <f t="array" aca="1" ref="F393" ca="1">IF($Q393="","",INDEX('Nhập liệu'!$G$10:$G$10000,'Chi tiết'!$Q393))</f>
        <v/>
      </c>
      <c r="G393" s="219" t="str">
        <f t="array" aca="1" ref="G393" ca="1">IF($Q393="","",INDEX('Nhập liệu'!$H$10:$H$10000,'Chi tiết'!$Q393))</f>
        <v/>
      </c>
      <c r="H393" s="219" t="str">
        <f t="array" aca="1" ref="H393" ca="1">IF($Q393="","",INDEX('Nhập liệu'!$I$10:$I$10000,'Chi tiết'!$Q393))</f>
        <v/>
      </c>
      <c r="I393" s="219" t="str">
        <f t="array" aca="1" ref="I393" ca="1">IF($Q393="","",INDEX('Nhập liệu'!$J$10:$J$10000,'Chi tiết'!$Q393))</f>
        <v/>
      </c>
      <c r="J393" s="219" t="str">
        <f t="array" aca="1" ref="J393" ca="1">IF($Q393="","",INDEX('Nhập liệu'!$K$10:$K$10000,'Chi tiết'!$Q393))</f>
        <v/>
      </c>
      <c r="K393" s="219" t="str">
        <f t="array" aca="1" ref="K393" ca="1">IF($Q393="","",INDEX('Nhập liệu'!$L$10:$L$10000,'Chi tiết'!$Q393))</f>
        <v/>
      </c>
      <c r="L393" s="219" t="str">
        <f t="array" aca="1" ref="L393" ca="1">IF($Q393="","",INDEX('Nhập liệu'!$M$10:$M$10000,'Chi tiết'!$Q393))</f>
        <v/>
      </c>
      <c r="M393" s="219" t="str">
        <f t="array" aca="1" ref="M393" ca="1">IF($Q393="","",INDEX('Nhập liệu'!$N$10:$N$10000,'Chi tiết'!$Q393))</f>
        <v/>
      </c>
      <c r="N393" s="219" t="str">
        <f t="array" aca="1" ref="N393" ca="1">IF($Q393="","",INDEX('Nhập liệu'!$O$10:$O$10000,'Chi tiết'!$Q393))</f>
        <v/>
      </c>
      <c r="O393" s="219" t="str">
        <f t="array" aca="1" ref="O393" ca="1">IF($Q393="","",INDEX('Nhập liệu'!$P$10:$P$10000,'Chi tiết'!$Q393))</f>
        <v/>
      </c>
      <c r="P393" s="257"/>
      <c r="Q393" s="222" t="str">
        <f ca="1">IF(TYPE(MATCH($D$6,OFFSET('Nhập liệu'!$C$10,Q392,0):'Nhập liệu'!$C$10000,0)+Q392)=16,"",MATCH($D$6,OFFSET('Nhập liệu'!$C$10,Q392,0):'Nhập liệu'!$C$10000,0)+Q392)</f>
        <v/>
      </c>
    </row>
    <row r="394" spans="2:17" ht="15.75" customHeight="1">
      <c r="B394" s="217" t="str">
        <f t="array" aca="1" ref="B394" ca="1">IF($Q394="","",INDEX('Nhập liệu'!$B$10:$B$10000,'Chi tiết'!$Q394))</f>
        <v/>
      </c>
      <c r="C394" s="262"/>
      <c r="D394" s="218" t="str">
        <f t="array" aca="1" ref="D394" ca="1">IF($Q394="","",INDEX('Nhập liệu'!$E$10:$E$10000,'Chi tiết'!$Q394))</f>
        <v/>
      </c>
      <c r="E394" s="219" t="str">
        <f t="array" aca="1" ref="E394" ca="1">IF($Q394="","",INDEX('Nhập liệu'!$F$10:$F$10000,'Chi tiết'!$Q394))</f>
        <v/>
      </c>
      <c r="F394" s="220" t="str">
        <f t="array" aca="1" ref="F394" ca="1">IF($Q394="","",INDEX('Nhập liệu'!$G$10:$G$10000,'Chi tiết'!$Q394))</f>
        <v/>
      </c>
      <c r="G394" s="219" t="str">
        <f t="array" aca="1" ref="G394" ca="1">IF($Q394="","",INDEX('Nhập liệu'!$H$10:$H$10000,'Chi tiết'!$Q394))</f>
        <v/>
      </c>
      <c r="H394" s="219" t="str">
        <f t="array" aca="1" ref="H394" ca="1">IF($Q394="","",INDEX('Nhập liệu'!$I$10:$I$10000,'Chi tiết'!$Q394))</f>
        <v/>
      </c>
      <c r="I394" s="219" t="str">
        <f t="array" aca="1" ref="I394" ca="1">IF($Q394="","",INDEX('Nhập liệu'!$J$10:$J$10000,'Chi tiết'!$Q394))</f>
        <v/>
      </c>
      <c r="J394" s="219" t="str">
        <f t="array" aca="1" ref="J394" ca="1">IF($Q394="","",INDEX('Nhập liệu'!$K$10:$K$10000,'Chi tiết'!$Q394))</f>
        <v/>
      </c>
      <c r="K394" s="219" t="str">
        <f t="array" aca="1" ref="K394" ca="1">IF($Q394="","",INDEX('Nhập liệu'!$L$10:$L$10000,'Chi tiết'!$Q394))</f>
        <v/>
      </c>
      <c r="L394" s="219" t="str">
        <f t="array" aca="1" ref="L394" ca="1">IF($Q394="","",INDEX('Nhập liệu'!$M$10:$M$10000,'Chi tiết'!$Q394))</f>
        <v/>
      </c>
      <c r="M394" s="219" t="str">
        <f t="array" aca="1" ref="M394" ca="1">IF($Q394="","",INDEX('Nhập liệu'!$N$10:$N$10000,'Chi tiết'!$Q394))</f>
        <v/>
      </c>
      <c r="N394" s="219" t="str">
        <f t="array" aca="1" ref="N394" ca="1">IF($Q394="","",INDEX('Nhập liệu'!$O$10:$O$10000,'Chi tiết'!$Q394))</f>
        <v/>
      </c>
      <c r="O394" s="219" t="str">
        <f t="array" aca="1" ref="O394" ca="1">IF($Q394="","",INDEX('Nhập liệu'!$P$10:$P$10000,'Chi tiết'!$Q394))</f>
        <v/>
      </c>
      <c r="P394" s="257"/>
      <c r="Q394" s="222" t="str">
        <f ca="1">IF(TYPE(MATCH($D$6,OFFSET('Nhập liệu'!$C$10,Q393,0):'Nhập liệu'!$C$10000,0)+Q393)=16,"",MATCH($D$6,OFFSET('Nhập liệu'!$C$10,Q393,0):'Nhập liệu'!$C$10000,0)+Q393)</f>
        <v/>
      </c>
    </row>
    <row r="395" spans="2:17" ht="15.75" customHeight="1">
      <c r="B395" s="217" t="str">
        <f t="array" aca="1" ref="B395" ca="1">IF($Q395="","",INDEX('Nhập liệu'!$B$10:$B$10000,'Chi tiết'!$Q395))</f>
        <v/>
      </c>
      <c r="C395" s="262"/>
      <c r="D395" s="218" t="str">
        <f t="array" aca="1" ref="D395" ca="1">IF($Q395="","",INDEX('Nhập liệu'!$E$10:$E$10000,'Chi tiết'!$Q395))</f>
        <v/>
      </c>
      <c r="E395" s="219" t="str">
        <f t="array" aca="1" ref="E395" ca="1">IF($Q395="","",INDEX('Nhập liệu'!$F$10:$F$10000,'Chi tiết'!$Q395))</f>
        <v/>
      </c>
      <c r="F395" s="220" t="str">
        <f t="array" aca="1" ref="F395" ca="1">IF($Q395="","",INDEX('Nhập liệu'!$G$10:$G$10000,'Chi tiết'!$Q395))</f>
        <v/>
      </c>
      <c r="G395" s="219" t="str">
        <f t="array" aca="1" ref="G395" ca="1">IF($Q395="","",INDEX('Nhập liệu'!$H$10:$H$10000,'Chi tiết'!$Q395))</f>
        <v/>
      </c>
      <c r="H395" s="219" t="str">
        <f t="array" aca="1" ref="H395" ca="1">IF($Q395="","",INDEX('Nhập liệu'!$I$10:$I$10000,'Chi tiết'!$Q395))</f>
        <v/>
      </c>
      <c r="I395" s="219" t="str">
        <f t="array" aca="1" ref="I395" ca="1">IF($Q395="","",INDEX('Nhập liệu'!$J$10:$J$10000,'Chi tiết'!$Q395))</f>
        <v/>
      </c>
      <c r="J395" s="219" t="str">
        <f t="array" aca="1" ref="J395" ca="1">IF($Q395="","",INDEX('Nhập liệu'!$K$10:$K$10000,'Chi tiết'!$Q395))</f>
        <v/>
      </c>
      <c r="K395" s="219" t="str">
        <f t="array" aca="1" ref="K395" ca="1">IF($Q395="","",INDEX('Nhập liệu'!$L$10:$L$10000,'Chi tiết'!$Q395))</f>
        <v/>
      </c>
      <c r="L395" s="219" t="str">
        <f t="array" aca="1" ref="L395" ca="1">IF($Q395="","",INDEX('Nhập liệu'!$M$10:$M$10000,'Chi tiết'!$Q395))</f>
        <v/>
      </c>
      <c r="M395" s="219" t="str">
        <f t="array" aca="1" ref="M395" ca="1">IF($Q395="","",INDEX('Nhập liệu'!$N$10:$N$10000,'Chi tiết'!$Q395))</f>
        <v/>
      </c>
      <c r="N395" s="219" t="str">
        <f t="array" aca="1" ref="N395" ca="1">IF($Q395="","",INDEX('Nhập liệu'!$O$10:$O$10000,'Chi tiết'!$Q395))</f>
        <v/>
      </c>
      <c r="O395" s="219" t="str">
        <f t="array" aca="1" ref="O395" ca="1">IF($Q395="","",INDEX('Nhập liệu'!$P$10:$P$10000,'Chi tiết'!$Q395))</f>
        <v/>
      </c>
      <c r="P395" s="257"/>
      <c r="Q395" s="222" t="str">
        <f ca="1">IF(TYPE(MATCH($D$6,OFFSET('Nhập liệu'!$C$10,Q394,0):'Nhập liệu'!$C$10000,0)+Q394)=16,"",MATCH($D$6,OFFSET('Nhập liệu'!$C$10,Q394,0):'Nhập liệu'!$C$10000,0)+Q394)</f>
        <v/>
      </c>
    </row>
    <row r="396" spans="2:17" ht="15.75" customHeight="1">
      <c r="B396" s="217" t="str">
        <f t="array" aca="1" ref="B396" ca="1">IF($Q396="","",INDEX('Nhập liệu'!$B$10:$B$10000,'Chi tiết'!$Q396))</f>
        <v/>
      </c>
      <c r="C396" s="262"/>
      <c r="D396" s="218" t="str">
        <f t="array" aca="1" ref="D396" ca="1">IF($Q396="","",INDEX('Nhập liệu'!$E$10:$E$10000,'Chi tiết'!$Q396))</f>
        <v/>
      </c>
      <c r="E396" s="219" t="str">
        <f t="array" aca="1" ref="E396" ca="1">IF($Q396="","",INDEX('Nhập liệu'!$F$10:$F$10000,'Chi tiết'!$Q396))</f>
        <v/>
      </c>
      <c r="F396" s="220" t="str">
        <f t="array" aca="1" ref="F396" ca="1">IF($Q396="","",INDEX('Nhập liệu'!$G$10:$G$10000,'Chi tiết'!$Q396))</f>
        <v/>
      </c>
      <c r="G396" s="219" t="str">
        <f t="array" aca="1" ref="G396" ca="1">IF($Q396="","",INDEX('Nhập liệu'!$H$10:$H$10000,'Chi tiết'!$Q396))</f>
        <v/>
      </c>
      <c r="H396" s="219" t="str">
        <f t="array" aca="1" ref="H396" ca="1">IF($Q396="","",INDEX('Nhập liệu'!$I$10:$I$10000,'Chi tiết'!$Q396))</f>
        <v/>
      </c>
      <c r="I396" s="219" t="str">
        <f t="array" aca="1" ref="I396" ca="1">IF($Q396="","",INDEX('Nhập liệu'!$J$10:$J$10000,'Chi tiết'!$Q396))</f>
        <v/>
      </c>
      <c r="J396" s="219" t="str">
        <f t="array" aca="1" ref="J396" ca="1">IF($Q396="","",INDEX('Nhập liệu'!$K$10:$K$10000,'Chi tiết'!$Q396))</f>
        <v/>
      </c>
      <c r="K396" s="219" t="str">
        <f t="array" aca="1" ref="K396" ca="1">IF($Q396="","",INDEX('Nhập liệu'!$L$10:$L$10000,'Chi tiết'!$Q396))</f>
        <v/>
      </c>
      <c r="L396" s="219" t="str">
        <f t="array" aca="1" ref="L396" ca="1">IF($Q396="","",INDEX('Nhập liệu'!$M$10:$M$10000,'Chi tiết'!$Q396))</f>
        <v/>
      </c>
      <c r="M396" s="219" t="str">
        <f t="array" aca="1" ref="M396" ca="1">IF($Q396="","",INDEX('Nhập liệu'!$N$10:$N$10000,'Chi tiết'!$Q396))</f>
        <v/>
      </c>
      <c r="N396" s="219" t="str">
        <f t="array" aca="1" ref="N396" ca="1">IF($Q396="","",INDEX('Nhập liệu'!$O$10:$O$10000,'Chi tiết'!$Q396))</f>
        <v/>
      </c>
      <c r="O396" s="219" t="str">
        <f t="array" aca="1" ref="O396" ca="1">IF($Q396="","",INDEX('Nhập liệu'!$P$10:$P$10000,'Chi tiết'!$Q396))</f>
        <v/>
      </c>
      <c r="P396" s="257"/>
      <c r="Q396" s="222" t="str">
        <f ca="1">IF(TYPE(MATCH($D$6,OFFSET('Nhập liệu'!$C$10,Q395,0):'Nhập liệu'!$C$10000,0)+Q395)=16,"",MATCH($D$6,OFFSET('Nhập liệu'!$C$10,Q395,0):'Nhập liệu'!$C$10000,0)+Q395)</f>
        <v/>
      </c>
    </row>
    <row r="397" spans="2:17" ht="15.75" customHeight="1">
      <c r="B397" s="217" t="str">
        <f t="array" aca="1" ref="B397" ca="1">IF($Q397="","",INDEX('Nhập liệu'!$B$10:$B$10000,'Chi tiết'!$Q397))</f>
        <v/>
      </c>
      <c r="C397" s="262"/>
      <c r="D397" s="218" t="str">
        <f t="array" aca="1" ref="D397" ca="1">IF($Q397="","",INDEX('Nhập liệu'!$E$10:$E$10000,'Chi tiết'!$Q397))</f>
        <v/>
      </c>
      <c r="E397" s="219" t="str">
        <f t="array" aca="1" ref="E397" ca="1">IF($Q397="","",INDEX('Nhập liệu'!$F$10:$F$10000,'Chi tiết'!$Q397))</f>
        <v/>
      </c>
      <c r="F397" s="220" t="str">
        <f t="array" aca="1" ref="F397" ca="1">IF($Q397="","",INDEX('Nhập liệu'!$G$10:$G$10000,'Chi tiết'!$Q397))</f>
        <v/>
      </c>
      <c r="G397" s="219" t="str">
        <f t="array" aca="1" ref="G397" ca="1">IF($Q397="","",INDEX('Nhập liệu'!$H$10:$H$10000,'Chi tiết'!$Q397))</f>
        <v/>
      </c>
      <c r="H397" s="219" t="str">
        <f t="array" aca="1" ref="H397" ca="1">IF($Q397="","",INDEX('Nhập liệu'!$I$10:$I$10000,'Chi tiết'!$Q397))</f>
        <v/>
      </c>
      <c r="I397" s="219" t="str">
        <f t="array" aca="1" ref="I397" ca="1">IF($Q397="","",INDEX('Nhập liệu'!$J$10:$J$10000,'Chi tiết'!$Q397))</f>
        <v/>
      </c>
      <c r="J397" s="219" t="str">
        <f t="array" aca="1" ref="J397" ca="1">IF($Q397="","",INDEX('Nhập liệu'!$K$10:$K$10000,'Chi tiết'!$Q397))</f>
        <v/>
      </c>
      <c r="K397" s="219" t="str">
        <f t="array" aca="1" ref="K397" ca="1">IF($Q397="","",INDEX('Nhập liệu'!$L$10:$L$10000,'Chi tiết'!$Q397))</f>
        <v/>
      </c>
      <c r="L397" s="219" t="str">
        <f t="array" aca="1" ref="L397" ca="1">IF($Q397="","",INDEX('Nhập liệu'!$M$10:$M$10000,'Chi tiết'!$Q397))</f>
        <v/>
      </c>
      <c r="M397" s="219" t="str">
        <f t="array" aca="1" ref="M397" ca="1">IF($Q397="","",INDEX('Nhập liệu'!$N$10:$N$10000,'Chi tiết'!$Q397))</f>
        <v/>
      </c>
      <c r="N397" s="219" t="str">
        <f t="array" aca="1" ref="N397" ca="1">IF($Q397="","",INDEX('Nhập liệu'!$O$10:$O$10000,'Chi tiết'!$Q397))</f>
        <v/>
      </c>
      <c r="O397" s="219" t="str">
        <f t="array" aca="1" ref="O397" ca="1">IF($Q397="","",INDEX('Nhập liệu'!$P$10:$P$10000,'Chi tiết'!$Q397))</f>
        <v/>
      </c>
      <c r="P397" s="257"/>
      <c r="Q397" s="222" t="str">
        <f ca="1">IF(TYPE(MATCH($D$6,OFFSET('Nhập liệu'!$C$10,Q396,0):'Nhập liệu'!$C$10000,0)+Q396)=16,"",MATCH($D$6,OFFSET('Nhập liệu'!$C$10,Q396,0):'Nhập liệu'!$C$10000,0)+Q396)</f>
        <v/>
      </c>
    </row>
    <row r="398" spans="2:17" ht="15.75" customHeight="1">
      <c r="B398" s="217" t="str">
        <f t="array" aca="1" ref="B398" ca="1">IF($Q398="","",INDEX('Nhập liệu'!$B$10:$B$10000,'Chi tiết'!$Q398))</f>
        <v/>
      </c>
      <c r="C398" s="262"/>
      <c r="D398" s="218" t="str">
        <f t="array" aca="1" ref="D398" ca="1">IF($Q398="","",INDEX('Nhập liệu'!$E$10:$E$10000,'Chi tiết'!$Q398))</f>
        <v/>
      </c>
      <c r="E398" s="219" t="str">
        <f t="array" aca="1" ref="E398" ca="1">IF($Q398="","",INDEX('Nhập liệu'!$F$10:$F$10000,'Chi tiết'!$Q398))</f>
        <v/>
      </c>
      <c r="F398" s="220" t="str">
        <f t="array" aca="1" ref="F398" ca="1">IF($Q398="","",INDEX('Nhập liệu'!$G$10:$G$10000,'Chi tiết'!$Q398))</f>
        <v/>
      </c>
      <c r="G398" s="219" t="str">
        <f t="array" aca="1" ref="G398" ca="1">IF($Q398="","",INDEX('Nhập liệu'!$H$10:$H$10000,'Chi tiết'!$Q398))</f>
        <v/>
      </c>
      <c r="H398" s="219" t="str">
        <f t="array" aca="1" ref="H398" ca="1">IF($Q398="","",INDEX('Nhập liệu'!$I$10:$I$10000,'Chi tiết'!$Q398))</f>
        <v/>
      </c>
      <c r="I398" s="219" t="str">
        <f t="array" aca="1" ref="I398" ca="1">IF($Q398="","",INDEX('Nhập liệu'!$J$10:$J$10000,'Chi tiết'!$Q398))</f>
        <v/>
      </c>
      <c r="J398" s="219" t="str">
        <f t="array" aca="1" ref="J398" ca="1">IF($Q398="","",INDEX('Nhập liệu'!$K$10:$K$10000,'Chi tiết'!$Q398))</f>
        <v/>
      </c>
      <c r="K398" s="219" t="str">
        <f t="array" aca="1" ref="K398" ca="1">IF($Q398="","",INDEX('Nhập liệu'!$L$10:$L$10000,'Chi tiết'!$Q398))</f>
        <v/>
      </c>
      <c r="L398" s="219" t="str">
        <f t="array" aca="1" ref="L398" ca="1">IF($Q398="","",INDEX('Nhập liệu'!$M$10:$M$10000,'Chi tiết'!$Q398))</f>
        <v/>
      </c>
      <c r="M398" s="219" t="str">
        <f t="array" aca="1" ref="M398" ca="1">IF($Q398="","",INDEX('Nhập liệu'!$N$10:$N$10000,'Chi tiết'!$Q398))</f>
        <v/>
      </c>
      <c r="N398" s="219" t="str">
        <f t="array" aca="1" ref="N398" ca="1">IF($Q398="","",INDEX('Nhập liệu'!$O$10:$O$10000,'Chi tiết'!$Q398))</f>
        <v/>
      </c>
      <c r="O398" s="219" t="str">
        <f t="array" aca="1" ref="O398" ca="1">IF($Q398="","",INDEX('Nhập liệu'!$P$10:$P$10000,'Chi tiết'!$Q398))</f>
        <v/>
      </c>
      <c r="P398" s="257"/>
      <c r="Q398" s="222" t="str">
        <f ca="1">IF(TYPE(MATCH($D$6,OFFSET('Nhập liệu'!$C$10,Q397,0):'Nhập liệu'!$C$10000,0)+Q397)=16,"",MATCH($D$6,OFFSET('Nhập liệu'!$C$10,Q397,0):'Nhập liệu'!$C$10000,0)+Q397)</f>
        <v/>
      </c>
    </row>
    <row r="399" spans="2:17" ht="15.75" customHeight="1">
      <c r="B399" s="217" t="str">
        <f t="array" aca="1" ref="B399" ca="1">IF($Q399="","",INDEX('Nhập liệu'!$B$10:$B$10000,'Chi tiết'!$Q399))</f>
        <v/>
      </c>
      <c r="C399" s="262"/>
      <c r="D399" s="218" t="str">
        <f t="array" aca="1" ref="D399" ca="1">IF($Q399="","",INDEX('Nhập liệu'!$E$10:$E$10000,'Chi tiết'!$Q399))</f>
        <v/>
      </c>
      <c r="E399" s="219" t="str">
        <f t="array" aca="1" ref="E399" ca="1">IF($Q399="","",INDEX('Nhập liệu'!$F$10:$F$10000,'Chi tiết'!$Q399))</f>
        <v/>
      </c>
      <c r="F399" s="220" t="str">
        <f t="array" aca="1" ref="F399" ca="1">IF($Q399="","",INDEX('Nhập liệu'!$G$10:$G$10000,'Chi tiết'!$Q399))</f>
        <v/>
      </c>
      <c r="G399" s="219" t="str">
        <f t="array" aca="1" ref="G399" ca="1">IF($Q399="","",INDEX('Nhập liệu'!$H$10:$H$10000,'Chi tiết'!$Q399))</f>
        <v/>
      </c>
      <c r="H399" s="219" t="str">
        <f t="array" aca="1" ref="H399" ca="1">IF($Q399="","",INDEX('Nhập liệu'!$I$10:$I$10000,'Chi tiết'!$Q399))</f>
        <v/>
      </c>
      <c r="I399" s="219" t="str">
        <f t="array" aca="1" ref="I399" ca="1">IF($Q399="","",INDEX('Nhập liệu'!$J$10:$J$10000,'Chi tiết'!$Q399))</f>
        <v/>
      </c>
      <c r="J399" s="219" t="str">
        <f t="array" aca="1" ref="J399" ca="1">IF($Q399="","",INDEX('Nhập liệu'!$K$10:$K$10000,'Chi tiết'!$Q399))</f>
        <v/>
      </c>
      <c r="K399" s="219" t="str">
        <f t="array" aca="1" ref="K399" ca="1">IF($Q399="","",INDEX('Nhập liệu'!$L$10:$L$10000,'Chi tiết'!$Q399))</f>
        <v/>
      </c>
      <c r="L399" s="219" t="str">
        <f t="array" aca="1" ref="L399" ca="1">IF($Q399="","",INDEX('Nhập liệu'!$M$10:$M$10000,'Chi tiết'!$Q399))</f>
        <v/>
      </c>
      <c r="M399" s="219" t="str">
        <f t="array" aca="1" ref="M399" ca="1">IF($Q399="","",INDEX('Nhập liệu'!$N$10:$N$10000,'Chi tiết'!$Q399))</f>
        <v/>
      </c>
      <c r="N399" s="219" t="str">
        <f t="array" aca="1" ref="N399" ca="1">IF($Q399="","",INDEX('Nhập liệu'!$O$10:$O$10000,'Chi tiết'!$Q399))</f>
        <v/>
      </c>
      <c r="O399" s="219" t="str">
        <f t="array" aca="1" ref="O399" ca="1">IF($Q399="","",INDEX('Nhập liệu'!$P$10:$P$10000,'Chi tiết'!$Q399))</f>
        <v/>
      </c>
      <c r="P399" s="257"/>
      <c r="Q399" s="222" t="str">
        <f ca="1">IF(TYPE(MATCH($D$6,OFFSET('Nhập liệu'!$C$10,Q398,0):'Nhập liệu'!$C$10000,0)+Q398)=16,"",MATCH($D$6,OFFSET('Nhập liệu'!$C$10,Q398,0):'Nhập liệu'!$C$10000,0)+Q398)</f>
        <v/>
      </c>
    </row>
    <row r="400" spans="2:17" ht="15.75" customHeight="1">
      <c r="B400" s="217" t="str">
        <f t="array" aca="1" ref="B400" ca="1">IF($Q400="","",INDEX('Nhập liệu'!$B$10:$B$10000,'Chi tiết'!$Q400))</f>
        <v/>
      </c>
      <c r="C400" s="262"/>
      <c r="D400" s="218" t="str">
        <f t="array" aca="1" ref="D400" ca="1">IF($Q400="","",INDEX('Nhập liệu'!$E$10:$E$10000,'Chi tiết'!$Q400))</f>
        <v/>
      </c>
      <c r="E400" s="219" t="str">
        <f t="array" aca="1" ref="E400" ca="1">IF($Q400="","",INDEX('Nhập liệu'!$F$10:$F$10000,'Chi tiết'!$Q400))</f>
        <v/>
      </c>
      <c r="F400" s="220" t="str">
        <f t="array" aca="1" ref="F400" ca="1">IF($Q400="","",INDEX('Nhập liệu'!$G$10:$G$10000,'Chi tiết'!$Q400))</f>
        <v/>
      </c>
      <c r="G400" s="219" t="str">
        <f t="array" aca="1" ref="G400" ca="1">IF($Q400="","",INDEX('Nhập liệu'!$H$10:$H$10000,'Chi tiết'!$Q400))</f>
        <v/>
      </c>
      <c r="H400" s="219" t="str">
        <f t="array" aca="1" ref="H400" ca="1">IF($Q400="","",INDEX('Nhập liệu'!$I$10:$I$10000,'Chi tiết'!$Q400))</f>
        <v/>
      </c>
      <c r="I400" s="219" t="str">
        <f t="array" aca="1" ref="I400" ca="1">IF($Q400="","",INDEX('Nhập liệu'!$J$10:$J$10000,'Chi tiết'!$Q400))</f>
        <v/>
      </c>
      <c r="J400" s="219" t="str">
        <f t="array" aca="1" ref="J400" ca="1">IF($Q400="","",INDEX('Nhập liệu'!$K$10:$K$10000,'Chi tiết'!$Q400))</f>
        <v/>
      </c>
      <c r="K400" s="219" t="str">
        <f t="array" aca="1" ref="K400" ca="1">IF($Q400="","",INDEX('Nhập liệu'!$L$10:$L$10000,'Chi tiết'!$Q400))</f>
        <v/>
      </c>
      <c r="L400" s="219" t="str">
        <f t="array" aca="1" ref="L400" ca="1">IF($Q400="","",INDEX('Nhập liệu'!$M$10:$M$10000,'Chi tiết'!$Q400))</f>
        <v/>
      </c>
      <c r="M400" s="219" t="str">
        <f t="array" aca="1" ref="M400" ca="1">IF($Q400="","",INDEX('Nhập liệu'!$N$10:$N$10000,'Chi tiết'!$Q400))</f>
        <v/>
      </c>
      <c r="N400" s="219" t="str">
        <f t="array" aca="1" ref="N400" ca="1">IF($Q400="","",INDEX('Nhập liệu'!$O$10:$O$10000,'Chi tiết'!$Q400))</f>
        <v/>
      </c>
      <c r="O400" s="219" t="str">
        <f t="array" aca="1" ref="O400" ca="1">IF($Q400="","",INDEX('Nhập liệu'!$P$10:$P$10000,'Chi tiết'!$Q400))</f>
        <v/>
      </c>
      <c r="P400" s="257"/>
      <c r="Q400" s="222" t="str">
        <f ca="1">IF(TYPE(MATCH($D$6,OFFSET('Nhập liệu'!$C$10,Q399,0):'Nhập liệu'!$C$10000,0)+Q399)=16,"",MATCH($D$6,OFFSET('Nhập liệu'!$C$10,Q399,0):'Nhập liệu'!$C$10000,0)+Q399)</f>
        <v/>
      </c>
    </row>
    <row r="401" spans="2:17" ht="15.75" customHeight="1">
      <c r="B401" s="217" t="str">
        <f t="array" aca="1" ref="B401" ca="1">IF($Q401="","",INDEX('Nhập liệu'!$B$10:$B$10000,'Chi tiết'!$Q401))</f>
        <v/>
      </c>
      <c r="C401" s="262"/>
      <c r="D401" s="218" t="str">
        <f t="array" aca="1" ref="D401" ca="1">IF($Q401="","",INDEX('Nhập liệu'!$E$10:$E$10000,'Chi tiết'!$Q401))</f>
        <v/>
      </c>
      <c r="E401" s="219" t="str">
        <f t="array" aca="1" ref="E401" ca="1">IF($Q401="","",INDEX('Nhập liệu'!$F$10:$F$10000,'Chi tiết'!$Q401))</f>
        <v/>
      </c>
      <c r="F401" s="220" t="str">
        <f t="array" aca="1" ref="F401" ca="1">IF($Q401="","",INDEX('Nhập liệu'!$G$10:$G$10000,'Chi tiết'!$Q401))</f>
        <v/>
      </c>
      <c r="G401" s="219" t="str">
        <f t="array" aca="1" ref="G401" ca="1">IF($Q401="","",INDEX('Nhập liệu'!$H$10:$H$10000,'Chi tiết'!$Q401))</f>
        <v/>
      </c>
      <c r="H401" s="219" t="str">
        <f t="array" aca="1" ref="H401" ca="1">IF($Q401="","",INDEX('Nhập liệu'!$I$10:$I$10000,'Chi tiết'!$Q401))</f>
        <v/>
      </c>
      <c r="I401" s="219" t="str">
        <f t="array" aca="1" ref="I401" ca="1">IF($Q401="","",INDEX('Nhập liệu'!$J$10:$J$10000,'Chi tiết'!$Q401))</f>
        <v/>
      </c>
      <c r="J401" s="219" t="str">
        <f t="array" aca="1" ref="J401" ca="1">IF($Q401="","",INDEX('Nhập liệu'!$K$10:$K$10000,'Chi tiết'!$Q401))</f>
        <v/>
      </c>
      <c r="K401" s="219" t="str">
        <f t="array" aca="1" ref="K401" ca="1">IF($Q401="","",INDEX('Nhập liệu'!$L$10:$L$10000,'Chi tiết'!$Q401))</f>
        <v/>
      </c>
      <c r="L401" s="219" t="str">
        <f t="array" aca="1" ref="L401" ca="1">IF($Q401="","",INDEX('Nhập liệu'!$M$10:$M$10000,'Chi tiết'!$Q401))</f>
        <v/>
      </c>
      <c r="M401" s="219" t="str">
        <f t="array" aca="1" ref="M401" ca="1">IF($Q401="","",INDEX('Nhập liệu'!$N$10:$N$10000,'Chi tiết'!$Q401))</f>
        <v/>
      </c>
      <c r="N401" s="219" t="str">
        <f t="array" aca="1" ref="N401" ca="1">IF($Q401="","",INDEX('Nhập liệu'!$O$10:$O$10000,'Chi tiết'!$Q401))</f>
        <v/>
      </c>
      <c r="O401" s="219" t="str">
        <f t="array" aca="1" ref="O401" ca="1">IF($Q401="","",INDEX('Nhập liệu'!$P$10:$P$10000,'Chi tiết'!$Q401))</f>
        <v/>
      </c>
      <c r="P401" s="257"/>
      <c r="Q401" s="222" t="str">
        <f ca="1">IF(TYPE(MATCH($D$6,OFFSET('Nhập liệu'!$C$10,Q400,0):'Nhập liệu'!$C$10000,0)+Q400)=16,"",MATCH($D$6,OFFSET('Nhập liệu'!$C$10,Q400,0):'Nhập liệu'!$C$10000,0)+Q400)</f>
        <v/>
      </c>
    </row>
    <row r="402" spans="2:17" ht="15.75" customHeight="1">
      <c r="B402" s="217" t="str">
        <f t="array" aca="1" ref="B402" ca="1">IF($Q402="","",INDEX('Nhập liệu'!$B$10:$B$10000,'Chi tiết'!$Q402))</f>
        <v/>
      </c>
      <c r="C402" s="262"/>
      <c r="D402" s="218" t="str">
        <f t="array" aca="1" ref="D402" ca="1">IF($Q402="","",INDEX('Nhập liệu'!$E$10:$E$10000,'Chi tiết'!$Q402))</f>
        <v/>
      </c>
      <c r="E402" s="219" t="str">
        <f t="array" aca="1" ref="E402" ca="1">IF($Q402="","",INDEX('Nhập liệu'!$F$10:$F$10000,'Chi tiết'!$Q402))</f>
        <v/>
      </c>
      <c r="F402" s="220" t="str">
        <f t="array" aca="1" ref="F402" ca="1">IF($Q402="","",INDEX('Nhập liệu'!$G$10:$G$10000,'Chi tiết'!$Q402))</f>
        <v/>
      </c>
      <c r="G402" s="219" t="str">
        <f t="array" aca="1" ref="G402" ca="1">IF($Q402="","",INDEX('Nhập liệu'!$H$10:$H$10000,'Chi tiết'!$Q402))</f>
        <v/>
      </c>
      <c r="H402" s="219" t="str">
        <f t="array" aca="1" ref="H402" ca="1">IF($Q402="","",INDEX('Nhập liệu'!$I$10:$I$10000,'Chi tiết'!$Q402))</f>
        <v/>
      </c>
      <c r="I402" s="219" t="str">
        <f t="array" aca="1" ref="I402" ca="1">IF($Q402="","",INDEX('Nhập liệu'!$J$10:$J$10000,'Chi tiết'!$Q402))</f>
        <v/>
      </c>
      <c r="J402" s="219" t="str">
        <f t="array" aca="1" ref="J402" ca="1">IF($Q402="","",INDEX('Nhập liệu'!$K$10:$K$10000,'Chi tiết'!$Q402))</f>
        <v/>
      </c>
      <c r="K402" s="219" t="str">
        <f t="array" aca="1" ref="K402" ca="1">IF($Q402="","",INDEX('Nhập liệu'!$L$10:$L$10000,'Chi tiết'!$Q402))</f>
        <v/>
      </c>
      <c r="L402" s="219" t="str">
        <f t="array" aca="1" ref="L402" ca="1">IF($Q402="","",INDEX('Nhập liệu'!$M$10:$M$10000,'Chi tiết'!$Q402))</f>
        <v/>
      </c>
      <c r="M402" s="219" t="str">
        <f t="array" aca="1" ref="M402" ca="1">IF($Q402="","",INDEX('Nhập liệu'!$N$10:$N$10000,'Chi tiết'!$Q402))</f>
        <v/>
      </c>
      <c r="N402" s="219" t="str">
        <f t="array" aca="1" ref="N402" ca="1">IF($Q402="","",INDEX('Nhập liệu'!$O$10:$O$10000,'Chi tiết'!$Q402))</f>
        <v/>
      </c>
      <c r="O402" s="219" t="str">
        <f t="array" aca="1" ref="O402" ca="1">IF($Q402="","",INDEX('Nhập liệu'!$P$10:$P$10000,'Chi tiết'!$Q402))</f>
        <v/>
      </c>
      <c r="P402" s="257"/>
      <c r="Q402" s="222" t="str">
        <f ca="1">IF(TYPE(MATCH($D$6,OFFSET('Nhập liệu'!$C$10,Q401,0):'Nhập liệu'!$C$10000,0)+Q401)=16,"",MATCH($D$6,OFFSET('Nhập liệu'!$C$10,Q401,0):'Nhập liệu'!$C$10000,0)+Q401)</f>
        <v/>
      </c>
    </row>
    <row r="403" spans="2:17" ht="15.75" customHeight="1">
      <c r="B403" s="217" t="str">
        <f t="array" aca="1" ref="B403" ca="1">IF($Q403="","",INDEX('Nhập liệu'!$B$10:$B$10000,'Chi tiết'!$Q403))</f>
        <v/>
      </c>
      <c r="C403" s="262"/>
      <c r="D403" s="218" t="str">
        <f t="array" aca="1" ref="D403" ca="1">IF($Q403="","",INDEX('Nhập liệu'!$E$10:$E$10000,'Chi tiết'!$Q403))</f>
        <v/>
      </c>
      <c r="E403" s="219" t="str">
        <f t="array" aca="1" ref="E403" ca="1">IF($Q403="","",INDEX('Nhập liệu'!$F$10:$F$10000,'Chi tiết'!$Q403))</f>
        <v/>
      </c>
      <c r="F403" s="220" t="str">
        <f t="array" aca="1" ref="F403" ca="1">IF($Q403="","",INDEX('Nhập liệu'!$G$10:$G$10000,'Chi tiết'!$Q403))</f>
        <v/>
      </c>
      <c r="G403" s="219" t="str">
        <f t="array" aca="1" ref="G403" ca="1">IF($Q403="","",INDEX('Nhập liệu'!$H$10:$H$10000,'Chi tiết'!$Q403))</f>
        <v/>
      </c>
      <c r="H403" s="219" t="str">
        <f t="array" aca="1" ref="H403" ca="1">IF($Q403="","",INDEX('Nhập liệu'!$I$10:$I$10000,'Chi tiết'!$Q403))</f>
        <v/>
      </c>
      <c r="I403" s="219" t="str">
        <f t="array" aca="1" ref="I403" ca="1">IF($Q403="","",INDEX('Nhập liệu'!$J$10:$J$10000,'Chi tiết'!$Q403))</f>
        <v/>
      </c>
      <c r="J403" s="219" t="str">
        <f t="array" aca="1" ref="J403" ca="1">IF($Q403="","",INDEX('Nhập liệu'!$K$10:$K$10000,'Chi tiết'!$Q403))</f>
        <v/>
      </c>
      <c r="K403" s="219" t="str">
        <f t="array" aca="1" ref="K403" ca="1">IF($Q403="","",INDEX('Nhập liệu'!$L$10:$L$10000,'Chi tiết'!$Q403))</f>
        <v/>
      </c>
      <c r="L403" s="219" t="str">
        <f t="array" aca="1" ref="L403" ca="1">IF($Q403="","",INDEX('Nhập liệu'!$M$10:$M$10000,'Chi tiết'!$Q403))</f>
        <v/>
      </c>
      <c r="M403" s="219" t="str">
        <f t="array" aca="1" ref="M403" ca="1">IF($Q403="","",INDEX('Nhập liệu'!$N$10:$N$10000,'Chi tiết'!$Q403))</f>
        <v/>
      </c>
      <c r="N403" s="219" t="str">
        <f t="array" aca="1" ref="N403" ca="1">IF($Q403="","",INDEX('Nhập liệu'!$O$10:$O$10000,'Chi tiết'!$Q403))</f>
        <v/>
      </c>
      <c r="O403" s="219" t="str">
        <f t="array" aca="1" ref="O403" ca="1">IF($Q403="","",INDEX('Nhập liệu'!$P$10:$P$10000,'Chi tiết'!$Q403))</f>
        <v/>
      </c>
      <c r="P403" s="257"/>
      <c r="Q403" s="222" t="str">
        <f ca="1">IF(TYPE(MATCH($D$6,OFFSET('Nhập liệu'!$C$10,Q402,0):'Nhập liệu'!$C$10000,0)+Q402)=16,"",MATCH($D$6,OFFSET('Nhập liệu'!$C$10,Q402,0):'Nhập liệu'!$C$10000,0)+Q402)</f>
        <v/>
      </c>
    </row>
    <row r="404" spans="2:17" ht="15.75" customHeight="1">
      <c r="B404" s="217" t="str">
        <f t="array" aca="1" ref="B404" ca="1">IF($Q404="","",INDEX('Nhập liệu'!$B$10:$B$10000,'Chi tiết'!$Q404))</f>
        <v/>
      </c>
      <c r="C404" s="262"/>
      <c r="D404" s="218" t="str">
        <f t="array" aca="1" ref="D404" ca="1">IF($Q404="","",INDEX('Nhập liệu'!$E$10:$E$10000,'Chi tiết'!$Q404))</f>
        <v/>
      </c>
      <c r="E404" s="219" t="str">
        <f t="array" aca="1" ref="E404" ca="1">IF($Q404="","",INDEX('Nhập liệu'!$F$10:$F$10000,'Chi tiết'!$Q404))</f>
        <v/>
      </c>
      <c r="F404" s="220" t="str">
        <f t="array" aca="1" ref="F404" ca="1">IF($Q404="","",INDEX('Nhập liệu'!$G$10:$G$10000,'Chi tiết'!$Q404))</f>
        <v/>
      </c>
      <c r="G404" s="219" t="str">
        <f t="array" aca="1" ref="G404" ca="1">IF($Q404="","",INDEX('Nhập liệu'!$H$10:$H$10000,'Chi tiết'!$Q404))</f>
        <v/>
      </c>
      <c r="H404" s="219" t="str">
        <f t="array" aca="1" ref="H404" ca="1">IF($Q404="","",INDEX('Nhập liệu'!$I$10:$I$10000,'Chi tiết'!$Q404))</f>
        <v/>
      </c>
      <c r="I404" s="219" t="str">
        <f t="array" aca="1" ref="I404" ca="1">IF($Q404="","",INDEX('Nhập liệu'!$J$10:$J$10000,'Chi tiết'!$Q404))</f>
        <v/>
      </c>
      <c r="J404" s="219" t="str">
        <f t="array" aca="1" ref="J404" ca="1">IF($Q404="","",INDEX('Nhập liệu'!$K$10:$K$10000,'Chi tiết'!$Q404))</f>
        <v/>
      </c>
      <c r="K404" s="219" t="str">
        <f t="array" aca="1" ref="K404" ca="1">IF($Q404="","",INDEX('Nhập liệu'!$L$10:$L$10000,'Chi tiết'!$Q404))</f>
        <v/>
      </c>
      <c r="L404" s="219" t="str">
        <f t="array" aca="1" ref="L404" ca="1">IF($Q404="","",INDEX('Nhập liệu'!$M$10:$M$10000,'Chi tiết'!$Q404))</f>
        <v/>
      </c>
      <c r="M404" s="219" t="str">
        <f t="array" aca="1" ref="M404" ca="1">IF($Q404="","",INDEX('Nhập liệu'!$N$10:$N$10000,'Chi tiết'!$Q404))</f>
        <v/>
      </c>
      <c r="N404" s="219" t="str">
        <f t="array" aca="1" ref="N404" ca="1">IF($Q404="","",INDEX('Nhập liệu'!$O$10:$O$10000,'Chi tiết'!$Q404))</f>
        <v/>
      </c>
      <c r="O404" s="219" t="str">
        <f t="array" aca="1" ref="O404" ca="1">IF($Q404="","",INDEX('Nhập liệu'!$P$10:$P$10000,'Chi tiết'!$Q404))</f>
        <v/>
      </c>
      <c r="P404" s="257"/>
      <c r="Q404" s="222" t="str">
        <f ca="1">IF(TYPE(MATCH($D$6,OFFSET('Nhập liệu'!$C$10,Q403,0):'Nhập liệu'!$C$10000,0)+Q403)=16,"",MATCH($D$6,OFFSET('Nhập liệu'!$C$10,Q403,0):'Nhập liệu'!$C$10000,0)+Q403)</f>
        <v/>
      </c>
    </row>
    <row r="405" spans="2:17" ht="15.75" customHeight="1">
      <c r="B405" s="217" t="str">
        <f t="array" aca="1" ref="B405" ca="1">IF($Q405="","",INDEX('Nhập liệu'!$B$10:$B$10000,'Chi tiết'!$Q405))</f>
        <v/>
      </c>
      <c r="C405" s="262"/>
      <c r="D405" s="218" t="str">
        <f t="array" aca="1" ref="D405" ca="1">IF($Q405="","",INDEX('Nhập liệu'!$E$10:$E$10000,'Chi tiết'!$Q405))</f>
        <v/>
      </c>
      <c r="E405" s="219" t="str">
        <f t="array" aca="1" ref="E405" ca="1">IF($Q405="","",INDEX('Nhập liệu'!$F$10:$F$10000,'Chi tiết'!$Q405))</f>
        <v/>
      </c>
      <c r="F405" s="220" t="str">
        <f t="array" aca="1" ref="F405" ca="1">IF($Q405="","",INDEX('Nhập liệu'!$G$10:$G$10000,'Chi tiết'!$Q405))</f>
        <v/>
      </c>
      <c r="G405" s="219" t="str">
        <f t="array" aca="1" ref="G405" ca="1">IF($Q405="","",INDEX('Nhập liệu'!$H$10:$H$10000,'Chi tiết'!$Q405))</f>
        <v/>
      </c>
      <c r="H405" s="219" t="str">
        <f t="array" aca="1" ref="H405" ca="1">IF($Q405="","",INDEX('Nhập liệu'!$I$10:$I$10000,'Chi tiết'!$Q405))</f>
        <v/>
      </c>
      <c r="I405" s="219" t="str">
        <f t="array" aca="1" ref="I405" ca="1">IF($Q405="","",INDEX('Nhập liệu'!$J$10:$J$10000,'Chi tiết'!$Q405))</f>
        <v/>
      </c>
      <c r="J405" s="219" t="str">
        <f t="array" aca="1" ref="J405" ca="1">IF($Q405="","",INDEX('Nhập liệu'!$K$10:$K$10000,'Chi tiết'!$Q405))</f>
        <v/>
      </c>
      <c r="K405" s="219" t="str">
        <f t="array" aca="1" ref="K405" ca="1">IF($Q405="","",INDEX('Nhập liệu'!$L$10:$L$10000,'Chi tiết'!$Q405))</f>
        <v/>
      </c>
      <c r="L405" s="219" t="str">
        <f t="array" aca="1" ref="L405" ca="1">IF($Q405="","",INDEX('Nhập liệu'!$M$10:$M$10000,'Chi tiết'!$Q405))</f>
        <v/>
      </c>
      <c r="M405" s="219" t="str">
        <f t="array" aca="1" ref="M405" ca="1">IF($Q405="","",INDEX('Nhập liệu'!$N$10:$N$10000,'Chi tiết'!$Q405))</f>
        <v/>
      </c>
      <c r="N405" s="219" t="str">
        <f t="array" aca="1" ref="N405" ca="1">IF($Q405="","",INDEX('Nhập liệu'!$O$10:$O$10000,'Chi tiết'!$Q405))</f>
        <v/>
      </c>
      <c r="O405" s="219" t="str">
        <f t="array" aca="1" ref="O405" ca="1">IF($Q405="","",INDEX('Nhập liệu'!$P$10:$P$10000,'Chi tiết'!$Q405))</f>
        <v/>
      </c>
      <c r="P405" s="257"/>
      <c r="Q405" s="222" t="str">
        <f ca="1">IF(TYPE(MATCH($D$6,OFFSET('Nhập liệu'!$C$10,Q404,0):'Nhập liệu'!$C$10000,0)+Q404)=16,"",MATCH($D$6,OFFSET('Nhập liệu'!$C$10,Q404,0):'Nhập liệu'!$C$10000,0)+Q404)</f>
        <v/>
      </c>
    </row>
    <row r="406" spans="2:17" ht="15.75" customHeight="1">
      <c r="B406" s="217" t="str">
        <f t="array" aca="1" ref="B406" ca="1">IF($Q406="","",INDEX('Nhập liệu'!$B$10:$B$10000,'Chi tiết'!$Q406))</f>
        <v/>
      </c>
      <c r="C406" s="262"/>
      <c r="D406" s="218" t="str">
        <f t="array" aca="1" ref="D406" ca="1">IF($Q406="","",INDEX('Nhập liệu'!$E$10:$E$10000,'Chi tiết'!$Q406))</f>
        <v/>
      </c>
      <c r="E406" s="219" t="str">
        <f t="array" aca="1" ref="E406" ca="1">IF($Q406="","",INDEX('Nhập liệu'!$F$10:$F$10000,'Chi tiết'!$Q406))</f>
        <v/>
      </c>
      <c r="F406" s="220" t="str">
        <f t="array" aca="1" ref="F406" ca="1">IF($Q406="","",INDEX('Nhập liệu'!$G$10:$G$10000,'Chi tiết'!$Q406))</f>
        <v/>
      </c>
      <c r="G406" s="219" t="str">
        <f t="array" aca="1" ref="G406" ca="1">IF($Q406="","",INDEX('Nhập liệu'!$H$10:$H$10000,'Chi tiết'!$Q406))</f>
        <v/>
      </c>
      <c r="H406" s="219" t="str">
        <f t="array" aca="1" ref="H406" ca="1">IF($Q406="","",INDEX('Nhập liệu'!$I$10:$I$10000,'Chi tiết'!$Q406))</f>
        <v/>
      </c>
      <c r="I406" s="219" t="str">
        <f t="array" aca="1" ref="I406" ca="1">IF($Q406="","",INDEX('Nhập liệu'!$J$10:$J$10000,'Chi tiết'!$Q406))</f>
        <v/>
      </c>
      <c r="J406" s="219" t="str">
        <f t="array" aca="1" ref="J406" ca="1">IF($Q406="","",INDEX('Nhập liệu'!$K$10:$K$10000,'Chi tiết'!$Q406))</f>
        <v/>
      </c>
      <c r="K406" s="219" t="str">
        <f t="array" aca="1" ref="K406" ca="1">IF($Q406="","",INDEX('Nhập liệu'!$L$10:$L$10000,'Chi tiết'!$Q406))</f>
        <v/>
      </c>
      <c r="L406" s="219" t="str">
        <f t="array" aca="1" ref="L406" ca="1">IF($Q406="","",INDEX('Nhập liệu'!$M$10:$M$10000,'Chi tiết'!$Q406))</f>
        <v/>
      </c>
      <c r="M406" s="219" t="str">
        <f t="array" aca="1" ref="M406" ca="1">IF($Q406="","",INDEX('Nhập liệu'!$N$10:$N$10000,'Chi tiết'!$Q406))</f>
        <v/>
      </c>
      <c r="N406" s="219" t="str">
        <f t="array" aca="1" ref="N406" ca="1">IF($Q406="","",INDEX('Nhập liệu'!$O$10:$O$10000,'Chi tiết'!$Q406))</f>
        <v/>
      </c>
      <c r="O406" s="219" t="str">
        <f t="array" aca="1" ref="O406" ca="1">IF($Q406="","",INDEX('Nhập liệu'!$P$10:$P$10000,'Chi tiết'!$Q406))</f>
        <v/>
      </c>
      <c r="P406" s="257"/>
      <c r="Q406" s="222" t="str">
        <f ca="1">IF(TYPE(MATCH($D$6,OFFSET('Nhập liệu'!$C$10,Q405,0):'Nhập liệu'!$C$10000,0)+Q405)=16,"",MATCH($D$6,OFFSET('Nhập liệu'!$C$10,Q405,0):'Nhập liệu'!$C$10000,0)+Q405)</f>
        <v/>
      </c>
    </row>
    <row r="407" spans="2:17" ht="15.75" customHeight="1">
      <c r="B407" s="217" t="str">
        <f t="array" aca="1" ref="B407" ca="1">IF($Q407="","",INDEX('Nhập liệu'!$B$10:$B$10000,'Chi tiết'!$Q407))</f>
        <v/>
      </c>
      <c r="C407" s="262"/>
      <c r="D407" s="218" t="str">
        <f t="array" aca="1" ref="D407" ca="1">IF($Q407="","",INDEX('Nhập liệu'!$E$10:$E$10000,'Chi tiết'!$Q407))</f>
        <v/>
      </c>
      <c r="E407" s="219" t="str">
        <f t="array" aca="1" ref="E407" ca="1">IF($Q407="","",INDEX('Nhập liệu'!$F$10:$F$10000,'Chi tiết'!$Q407))</f>
        <v/>
      </c>
      <c r="F407" s="220" t="str">
        <f t="array" aca="1" ref="F407" ca="1">IF($Q407="","",INDEX('Nhập liệu'!$G$10:$G$10000,'Chi tiết'!$Q407))</f>
        <v/>
      </c>
      <c r="G407" s="219" t="str">
        <f t="array" aca="1" ref="G407" ca="1">IF($Q407="","",INDEX('Nhập liệu'!$H$10:$H$10000,'Chi tiết'!$Q407))</f>
        <v/>
      </c>
      <c r="H407" s="219" t="str">
        <f t="array" aca="1" ref="H407" ca="1">IF($Q407="","",INDEX('Nhập liệu'!$I$10:$I$10000,'Chi tiết'!$Q407))</f>
        <v/>
      </c>
      <c r="I407" s="219" t="str">
        <f t="array" aca="1" ref="I407" ca="1">IF($Q407="","",INDEX('Nhập liệu'!$J$10:$J$10000,'Chi tiết'!$Q407))</f>
        <v/>
      </c>
      <c r="J407" s="219" t="str">
        <f t="array" aca="1" ref="J407" ca="1">IF($Q407="","",INDEX('Nhập liệu'!$K$10:$K$10000,'Chi tiết'!$Q407))</f>
        <v/>
      </c>
      <c r="K407" s="219" t="str">
        <f t="array" aca="1" ref="K407" ca="1">IF($Q407="","",INDEX('Nhập liệu'!$L$10:$L$10000,'Chi tiết'!$Q407))</f>
        <v/>
      </c>
      <c r="L407" s="219" t="str">
        <f t="array" aca="1" ref="L407" ca="1">IF($Q407="","",INDEX('Nhập liệu'!$M$10:$M$10000,'Chi tiết'!$Q407))</f>
        <v/>
      </c>
      <c r="M407" s="219" t="str">
        <f t="array" aca="1" ref="M407" ca="1">IF($Q407="","",INDEX('Nhập liệu'!$N$10:$N$10000,'Chi tiết'!$Q407))</f>
        <v/>
      </c>
      <c r="N407" s="219" t="str">
        <f t="array" aca="1" ref="N407" ca="1">IF($Q407="","",INDEX('Nhập liệu'!$O$10:$O$10000,'Chi tiết'!$Q407))</f>
        <v/>
      </c>
      <c r="O407" s="219" t="str">
        <f t="array" aca="1" ref="O407" ca="1">IF($Q407="","",INDEX('Nhập liệu'!$P$10:$P$10000,'Chi tiết'!$Q407))</f>
        <v/>
      </c>
      <c r="P407" s="257"/>
      <c r="Q407" s="222" t="str">
        <f ca="1">IF(TYPE(MATCH($D$6,OFFSET('Nhập liệu'!$C$10,Q406,0):'Nhập liệu'!$C$10000,0)+Q406)=16,"",MATCH($D$6,OFFSET('Nhập liệu'!$C$10,Q406,0):'Nhập liệu'!$C$10000,0)+Q406)</f>
        <v/>
      </c>
    </row>
    <row r="408" spans="2:17" ht="15.75" customHeight="1">
      <c r="B408" s="217" t="str">
        <f t="array" aca="1" ref="B408" ca="1">IF($Q408="","",INDEX('Nhập liệu'!$B$10:$B$10000,'Chi tiết'!$Q408))</f>
        <v/>
      </c>
      <c r="C408" s="262"/>
      <c r="D408" s="218" t="str">
        <f t="array" aca="1" ref="D408" ca="1">IF($Q408="","",INDEX('Nhập liệu'!$E$10:$E$10000,'Chi tiết'!$Q408))</f>
        <v/>
      </c>
      <c r="E408" s="219" t="str">
        <f t="array" aca="1" ref="E408" ca="1">IF($Q408="","",INDEX('Nhập liệu'!$F$10:$F$10000,'Chi tiết'!$Q408))</f>
        <v/>
      </c>
      <c r="F408" s="220" t="str">
        <f t="array" aca="1" ref="F408" ca="1">IF($Q408="","",INDEX('Nhập liệu'!$G$10:$G$10000,'Chi tiết'!$Q408))</f>
        <v/>
      </c>
      <c r="G408" s="219" t="str">
        <f t="array" aca="1" ref="G408" ca="1">IF($Q408="","",INDEX('Nhập liệu'!$H$10:$H$10000,'Chi tiết'!$Q408))</f>
        <v/>
      </c>
      <c r="H408" s="219" t="str">
        <f t="array" aca="1" ref="H408" ca="1">IF($Q408="","",INDEX('Nhập liệu'!$I$10:$I$10000,'Chi tiết'!$Q408))</f>
        <v/>
      </c>
      <c r="I408" s="219" t="str">
        <f t="array" aca="1" ref="I408" ca="1">IF($Q408="","",INDEX('Nhập liệu'!$J$10:$J$10000,'Chi tiết'!$Q408))</f>
        <v/>
      </c>
      <c r="J408" s="219" t="str">
        <f t="array" aca="1" ref="J408" ca="1">IF($Q408="","",INDEX('Nhập liệu'!$K$10:$K$10000,'Chi tiết'!$Q408))</f>
        <v/>
      </c>
      <c r="K408" s="219" t="str">
        <f t="array" aca="1" ref="K408" ca="1">IF($Q408="","",INDEX('Nhập liệu'!$L$10:$L$10000,'Chi tiết'!$Q408))</f>
        <v/>
      </c>
      <c r="L408" s="219" t="str">
        <f t="array" aca="1" ref="L408" ca="1">IF($Q408="","",INDEX('Nhập liệu'!$M$10:$M$10000,'Chi tiết'!$Q408))</f>
        <v/>
      </c>
      <c r="M408" s="219" t="str">
        <f t="array" aca="1" ref="M408" ca="1">IF($Q408="","",INDEX('Nhập liệu'!$N$10:$N$10000,'Chi tiết'!$Q408))</f>
        <v/>
      </c>
      <c r="N408" s="219" t="str">
        <f t="array" aca="1" ref="N408" ca="1">IF($Q408="","",INDEX('Nhập liệu'!$O$10:$O$10000,'Chi tiết'!$Q408))</f>
        <v/>
      </c>
      <c r="O408" s="219" t="str">
        <f t="array" aca="1" ref="O408" ca="1">IF($Q408="","",INDEX('Nhập liệu'!$P$10:$P$10000,'Chi tiết'!$Q408))</f>
        <v/>
      </c>
      <c r="P408" s="257"/>
      <c r="Q408" s="222" t="str">
        <f ca="1">IF(TYPE(MATCH($D$6,OFFSET('Nhập liệu'!$C$10,Q407,0):'Nhập liệu'!$C$10000,0)+Q407)=16,"",MATCH($D$6,OFFSET('Nhập liệu'!$C$10,Q407,0):'Nhập liệu'!$C$10000,0)+Q407)</f>
        <v/>
      </c>
    </row>
    <row r="409" spans="2:17" ht="15.75" customHeight="1">
      <c r="B409" s="217" t="str">
        <f t="array" aca="1" ref="B409" ca="1">IF($Q409="","",INDEX('Nhập liệu'!$B$10:$B$10000,'Chi tiết'!$Q409))</f>
        <v/>
      </c>
      <c r="C409" s="262"/>
      <c r="D409" s="218" t="str">
        <f t="array" aca="1" ref="D409" ca="1">IF($Q409="","",INDEX('Nhập liệu'!$E$10:$E$10000,'Chi tiết'!$Q409))</f>
        <v/>
      </c>
      <c r="E409" s="219" t="str">
        <f t="array" aca="1" ref="E409" ca="1">IF($Q409="","",INDEX('Nhập liệu'!$F$10:$F$10000,'Chi tiết'!$Q409))</f>
        <v/>
      </c>
      <c r="F409" s="220" t="str">
        <f t="array" aca="1" ref="F409" ca="1">IF($Q409="","",INDEX('Nhập liệu'!$G$10:$G$10000,'Chi tiết'!$Q409))</f>
        <v/>
      </c>
      <c r="G409" s="219" t="str">
        <f t="array" aca="1" ref="G409" ca="1">IF($Q409="","",INDEX('Nhập liệu'!$H$10:$H$10000,'Chi tiết'!$Q409))</f>
        <v/>
      </c>
      <c r="H409" s="219" t="str">
        <f t="array" aca="1" ref="H409" ca="1">IF($Q409="","",INDEX('Nhập liệu'!$I$10:$I$10000,'Chi tiết'!$Q409))</f>
        <v/>
      </c>
      <c r="I409" s="219" t="str">
        <f t="array" aca="1" ref="I409" ca="1">IF($Q409="","",INDEX('Nhập liệu'!$J$10:$J$10000,'Chi tiết'!$Q409))</f>
        <v/>
      </c>
      <c r="J409" s="219" t="str">
        <f t="array" aca="1" ref="J409" ca="1">IF($Q409="","",INDEX('Nhập liệu'!$K$10:$K$10000,'Chi tiết'!$Q409))</f>
        <v/>
      </c>
      <c r="K409" s="219" t="str">
        <f t="array" aca="1" ref="K409" ca="1">IF($Q409="","",INDEX('Nhập liệu'!$L$10:$L$10000,'Chi tiết'!$Q409))</f>
        <v/>
      </c>
      <c r="L409" s="219" t="str">
        <f t="array" aca="1" ref="L409" ca="1">IF($Q409="","",INDEX('Nhập liệu'!$M$10:$M$10000,'Chi tiết'!$Q409))</f>
        <v/>
      </c>
      <c r="M409" s="219" t="str">
        <f t="array" aca="1" ref="M409" ca="1">IF($Q409="","",INDEX('Nhập liệu'!$N$10:$N$10000,'Chi tiết'!$Q409))</f>
        <v/>
      </c>
      <c r="N409" s="219" t="str">
        <f t="array" aca="1" ref="N409" ca="1">IF($Q409="","",INDEX('Nhập liệu'!$O$10:$O$10000,'Chi tiết'!$Q409))</f>
        <v/>
      </c>
      <c r="O409" s="219" t="str">
        <f t="array" aca="1" ref="O409" ca="1">IF($Q409="","",INDEX('Nhập liệu'!$P$10:$P$10000,'Chi tiết'!$Q409))</f>
        <v/>
      </c>
      <c r="P409" s="257"/>
      <c r="Q409" s="222" t="str">
        <f ca="1">IF(TYPE(MATCH($D$6,OFFSET('Nhập liệu'!$C$10,Q408,0):'Nhập liệu'!$C$10000,0)+Q408)=16,"",MATCH($D$6,OFFSET('Nhập liệu'!$C$10,Q408,0):'Nhập liệu'!$C$10000,0)+Q408)</f>
        <v/>
      </c>
    </row>
    <row r="410" spans="2:17" ht="15.75" customHeight="1">
      <c r="B410" s="217" t="str">
        <f t="array" aca="1" ref="B410" ca="1">IF($Q410="","",INDEX('Nhập liệu'!$B$10:$B$10000,'Chi tiết'!$Q410))</f>
        <v/>
      </c>
      <c r="C410" s="262"/>
      <c r="D410" s="218" t="str">
        <f t="array" aca="1" ref="D410" ca="1">IF($Q410="","",INDEX('Nhập liệu'!$E$10:$E$10000,'Chi tiết'!$Q410))</f>
        <v/>
      </c>
      <c r="E410" s="219" t="str">
        <f t="array" aca="1" ref="E410" ca="1">IF($Q410="","",INDEX('Nhập liệu'!$F$10:$F$10000,'Chi tiết'!$Q410))</f>
        <v/>
      </c>
      <c r="F410" s="220" t="str">
        <f t="array" aca="1" ref="F410" ca="1">IF($Q410="","",INDEX('Nhập liệu'!$G$10:$G$10000,'Chi tiết'!$Q410))</f>
        <v/>
      </c>
      <c r="G410" s="219" t="str">
        <f t="array" aca="1" ref="G410" ca="1">IF($Q410="","",INDEX('Nhập liệu'!$H$10:$H$10000,'Chi tiết'!$Q410))</f>
        <v/>
      </c>
      <c r="H410" s="219" t="str">
        <f t="array" aca="1" ref="H410" ca="1">IF($Q410="","",INDEX('Nhập liệu'!$I$10:$I$10000,'Chi tiết'!$Q410))</f>
        <v/>
      </c>
      <c r="I410" s="219" t="str">
        <f t="array" aca="1" ref="I410" ca="1">IF($Q410="","",INDEX('Nhập liệu'!$J$10:$J$10000,'Chi tiết'!$Q410))</f>
        <v/>
      </c>
      <c r="J410" s="219" t="str">
        <f t="array" aca="1" ref="J410" ca="1">IF($Q410="","",INDEX('Nhập liệu'!$K$10:$K$10000,'Chi tiết'!$Q410))</f>
        <v/>
      </c>
      <c r="K410" s="219" t="str">
        <f t="array" aca="1" ref="K410" ca="1">IF($Q410="","",INDEX('Nhập liệu'!$L$10:$L$10000,'Chi tiết'!$Q410))</f>
        <v/>
      </c>
      <c r="L410" s="219" t="str">
        <f t="array" aca="1" ref="L410" ca="1">IF($Q410="","",INDEX('Nhập liệu'!$M$10:$M$10000,'Chi tiết'!$Q410))</f>
        <v/>
      </c>
      <c r="M410" s="219" t="str">
        <f t="array" aca="1" ref="M410" ca="1">IF($Q410="","",INDEX('Nhập liệu'!$N$10:$N$10000,'Chi tiết'!$Q410))</f>
        <v/>
      </c>
      <c r="N410" s="219" t="str">
        <f t="array" aca="1" ref="N410" ca="1">IF($Q410="","",INDEX('Nhập liệu'!$O$10:$O$10000,'Chi tiết'!$Q410))</f>
        <v/>
      </c>
      <c r="O410" s="219" t="str">
        <f t="array" aca="1" ref="O410" ca="1">IF($Q410="","",INDEX('Nhập liệu'!$P$10:$P$10000,'Chi tiết'!$Q410))</f>
        <v/>
      </c>
      <c r="P410" s="257"/>
      <c r="Q410" s="222" t="str">
        <f ca="1">IF(TYPE(MATCH($D$6,OFFSET('Nhập liệu'!$C$10,Q409,0):'Nhập liệu'!$C$10000,0)+Q409)=16,"",MATCH($D$6,OFFSET('Nhập liệu'!$C$10,Q409,0):'Nhập liệu'!$C$10000,0)+Q409)</f>
        <v/>
      </c>
    </row>
    <row r="411" spans="2:17" ht="15.75" customHeight="1">
      <c r="B411" s="217" t="str">
        <f t="array" aca="1" ref="B411" ca="1">IF($Q411="","",INDEX('Nhập liệu'!$B$10:$B$10000,'Chi tiết'!$Q411))</f>
        <v/>
      </c>
      <c r="C411" s="262"/>
      <c r="D411" s="218" t="str">
        <f t="array" aca="1" ref="D411" ca="1">IF($Q411="","",INDEX('Nhập liệu'!$E$10:$E$10000,'Chi tiết'!$Q411))</f>
        <v/>
      </c>
      <c r="E411" s="219" t="str">
        <f t="array" aca="1" ref="E411" ca="1">IF($Q411="","",INDEX('Nhập liệu'!$F$10:$F$10000,'Chi tiết'!$Q411))</f>
        <v/>
      </c>
      <c r="F411" s="220" t="str">
        <f t="array" aca="1" ref="F411" ca="1">IF($Q411="","",INDEX('Nhập liệu'!$G$10:$G$10000,'Chi tiết'!$Q411))</f>
        <v/>
      </c>
      <c r="G411" s="219" t="str">
        <f t="array" aca="1" ref="G411" ca="1">IF($Q411="","",INDEX('Nhập liệu'!$H$10:$H$10000,'Chi tiết'!$Q411))</f>
        <v/>
      </c>
      <c r="H411" s="219" t="str">
        <f t="array" aca="1" ref="H411" ca="1">IF($Q411="","",INDEX('Nhập liệu'!$I$10:$I$10000,'Chi tiết'!$Q411))</f>
        <v/>
      </c>
      <c r="I411" s="219" t="str">
        <f t="array" aca="1" ref="I411" ca="1">IF($Q411="","",INDEX('Nhập liệu'!$J$10:$J$10000,'Chi tiết'!$Q411))</f>
        <v/>
      </c>
      <c r="J411" s="219" t="str">
        <f t="array" aca="1" ref="J411" ca="1">IF($Q411="","",INDEX('Nhập liệu'!$K$10:$K$10000,'Chi tiết'!$Q411))</f>
        <v/>
      </c>
      <c r="K411" s="219" t="str">
        <f t="array" aca="1" ref="K411" ca="1">IF($Q411="","",INDEX('Nhập liệu'!$L$10:$L$10000,'Chi tiết'!$Q411))</f>
        <v/>
      </c>
      <c r="L411" s="219" t="str">
        <f t="array" aca="1" ref="L411" ca="1">IF($Q411="","",INDEX('Nhập liệu'!$M$10:$M$10000,'Chi tiết'!$Q411))</f>
        <v/>
      </c>
      <c r="M411" s="219" t="str">
        <f t="array" aca="1" ref="M411" ca="1">IF($Q411="","",INDEX('Nhập liệu'!$N$10:$N$10000,'Chi tiết'!$Q411))</f>
        <v/>
      </c>
      <c r="N411" s="219" t="str">
        <f t="array" aca="1" ref="N411" ca="1">IF($Q411="","",INDEX('Nhập liệu'!$O$10:$O$10000,'Chi tiết'!$Q411))</f>
        <v/>
      </c>
      <c r="O411" s="219" t="str">
        <f t="array" aca="1" ref="O411" ca="1">IF($Q411="","",INDEX('Nhập liệu'!$P$10:$P$10000,'Chi tiết'!$Q411))</f>
        <v/>
      </c>
      <c r="P411" s="257"/>
      <c r="Q411" s="222" t="str">
        <f ca="1">IF(TYPE(MATCH($D$6,OFFSET('Nhập liệu'!$C$10,Q410,0):'Nhập liệu'!$C$10000,0)+Q410)=16,"",MATCH($D$6,OFFSET('Nhập liệu'!$C$10,Q410,0):'Nhập liệu'!$C$10000,0)+Q410)</f>
        <v/>
      </c>
    </row>
    <row r="412" spans="2:17" ht="15.75" customHeight="1">
      <c r="B412" s="217" t="str">
        <f t="array" aca="1" ref="B412" ca="1">IF($Q412="","",INDEX('Nhập liệu'!$B$10:$B$10000,'Chi tiết'!$Q412))</f>
        <v/>
      </c>
      <c r="C412" s="262"/>
      <c r="D412" s="218" t="str">
        <f t="array" aca="1" ref="D412" ca="1">IF($Q412="","",INDEX('Nhập liệu'!$E$10:$E$10000,'Chi tiết'!$Q412))</f>
        <v/>
      </c>
      <c r="E412" s="219" t="str">
        <f t="array" aca="1" ref="E412" ca="1">IF($Q412="","",INDEX('Nhập liệu'!$F$10:$F$10000,'Chi tiết'!$Q412))</f>
        <v/>
      </c>
      <c r="F412" s="220" t="str">
        <f t="array" aca="1" ref="F412" ca="1">IF($Q412="","",INDEX('Nhập liệu'!$G$10:$G$10000,'Chi tiết'!$Q412))</f>
        <v/>
      </c>
      <c r="G412" s="219" t="str">
        <f t="array" aca="1" ref="G412" ca="1">IF($Q412="","",INDEX('Nhập liệu'!$H$10:$H$10000,'Chi tiết'!$Q412))</f>
        <v/>
      </c>
      <c r="H412" s="219" t="str">
        <f t="array" aca="1" ref="H412" ca="1">IF($Q412="","",INDEX('Nhập liệu'!$I$10:$I$10000,'Chi tiết'!$Q412))</f>
        <v/>
      </c>
      <c r="I412" s="219" t="str">
        <f t="array" aca="1" ref="I412" ca="1">IF($Q412="","",INDEX('Nhập liệu'!$J$10:$J$10000,'Chi tiết'!$Q412))</f>
        <v/>
      </c>
      <c r="J412" s="219" t="str">
        <f t="array" aca="1" ref="J412" ca="1">IF($Q412="","",INDEX('Nhập liệu'!$K$10:$K$10000,'Chi tiết'!$Q412))</f>
        <v/>
      </c>
      <c r="K412" s="219" t="str">
        <f t="array" aca="1" ref="K412" ca="1">IF($Q412="","",INDEX('Nhập liệu'!$L$10:$L$10000,'Chi tiết'!$Q412))</f>
        <v/>
      </c>
      <c r="L412" s="219" t="str">
        <f t="array" aca="1" ref="L412" ca="1">IF($Q412="","",INDEX('Nhập liệu'!$M$10:$M$10000,'Chi tiết'!$Q412))</f>
        <v/>
      </c>
      <c r="M412" s="219" t="str">
        <f t="array" aca="1" ref="M412" ca="1">IF($Q412="","",INDEX('Nhập liệu'!$N$10:$N$10000,'Chi tiết'!$Q412))</f>
        <v/>
      </c>
      <c r="N412" s="219" t="str">
        <f t="array" aca="1" ref="N412" ca="1">IF($Q412="","",INDEX('Nhập liệu'!$O$10:$O$10000,'Chi tiết'!$Q412))</f>
        <v/>
      </c>
      <c r="O412" s="219" t="str">
        <f t="array" aca="1" ref="O412" ca="1">IF($Q412="","",INDEX('Nhập liệu'!$P$10:$P$10000,'Chi tiết'!$Q412))</f>
        <v/>
      </c>
      <c r="P412" s="257"/>
      <c r="Q412" s="222" t="str">
        <f ca="1">IF(TYPE(MATCH($D$6,OFFSET('Nhập liệu'!$C$10,Q411,0):'Nhập liệu'!$C$10000,0)+Q411)=16,"",MATCH($D$6,OFFSET('Nhập liệu'!$C$10,Q411,0):'Nhập liệu'!$C$10000,0)+Q411)</f>
        <v/>
      </c>
    </row>
    <row r="413" spans="2:17" ht="15.75" customHeight="1">
      <c r="B413" s="217" t="str">
        <f t="array" aca="1" ref="B413" ca="1">IF($Q413="","",INDEX('Nhập liệu'!$B$10:$B$10000,'Chi tiết'!$Q413))</f>
        <v/>
      </c>
      <c r="C413" s="262"/>
      <c r="D413" s="218" t="str">
        <f t="array" aca="1" ref="D413" ca="1">IF($Q413="","",INDEX('Nhập liệu'!$E$10:$E$10000,'Chi tiết'!$Q413))</f>
        <v/>
      </c>
      <c r="E413" s="219" t="str">
        <f t="array" aca="1" ref="E413" ca="1">IF($Q413="","",INDEX('Nhập liệu'!$F$10:$F$10000,'Chi tiết'!$Q413))</f>
        <v/>
      </c>
      <c r="F413" s="220" t="str">
        <f t="array" aca="1" ref="F413" ca="1">IF($Q413="","",INDEX('Nhập liệu'!$G$10:$G$10000,'Chi tiết'!$Q413))</f>
        <v/>
      </c>
      <c r="G413" s="219" t="str">
        <f t="array" aca="1" ref="G413" ca="1">IF($Q413="","",INDEX('Nhập liệu'!$H$10:$H$10000,'Chi tiết'!$Q413))</f>
        <v/>
      </c>
      <c r="H413" s="219" t="str">
        <f t="array" aca="1" ref="H413" ca="1">IF($Q413="","",INDEX('Nhập liệu'!$I$10:$I$10000,'Chi tiết'!$Q413))</f>
        <v/>
      </c>
      <c r="I413" s="219" t="str">
        <f t="array" aca="1" ref="I413" ca="1">IF($Q413="","",INDEX('Nhập liệu'!$J$10:$J$10000,'Chi tiết'!$Q413))</f>
        <v/>
      </c>
      <c r="J413" s="219" t="str">
        <f t="array" aca="1" ref="J413" ca="1">IF($Q413="","",INDEX('Nhập liệu'!$K$10:$K$10000,'Chi tiết'!$Q413))</f>
        <v/>
      </c>
      <c r="K413" s="219" t="str">
        <f t="array" aca="1" ref="K413" ca="1">IF($Q413="","",INDEX('Nhập liệu'!$L$10:$L$10000,'Chi tiết'!$Q413))</f>
        <v/>
      </c>
      <c r="L413" s="219" t="str">
        <f t="array" aca="1" ref="L413" ca="1">IF($Q413="","",INDEX('Nhập liệu'!$M$10:$M$10000,'Chi tiết'!$Q413))</f>
        <v/>
      </c>
      <c r="M413" s="219" t="str">
        <f t="array" aca="1" ref="M413" ca="1">IF($Q413="","",INDEX('Nhập liệu'!$N$10:$N$10000,'Chi tiết'!$Q413))</f>
        <v/>
      </c>
      <c r="N413" s="219" t="str">
        <f t="array" aca="1" ref="N413" ca="1">IF($Q413="","",INDEX('Nhập liệu'!$O$10:$O$10000,'Chi tiết'!$Q413))</f>
        <v/>
      </c>
      <c r="O413" s="219" t="str">
        <f t="array" aca="1" ref="O413" ca="1">IF($Q413="","",INDEX('Nhập liệu'!$P$10:$P$10000,'Chi tiết'!$Q413))</f>
        <v/>
      </c>
      <c r="P413" s="257"/>
      <c r="Q413" s="222" t="str">
        <f ca="1">IF(TYPE(MATCH($D$6,OFFSET('Nhập liệu'!$C$10,Q412,0):'Nhập liệu'!$C$10000,0)+Q412)=16,"",MATCH($D$6,OFFSET('Nhập liệu'!$C$10,Q412,0):'Nhập liệu'!$C$10000,0)+Q412)</f>
        <v/>
      </c>
    </row>
    <row r="414" spans="2:17" ht="15.75" customHeight="1">
      <c r="B414" s="217" t="str">
        <f t="array" aca="1" ref="B414" ca="1">IF($Q414="","",INDEX('Nhập liệu'!$B$10:$B$10000,'Chi tiết'!$Q414))</f>
        <v/>
      </c>
      <c r="C414" s="262"/>
      <c r="D414" s="218" t="str">
        <f t="array" aca="1" ref="D414" ca="1">IF($Q414="","",INDEX('Nhập liệu'!$E$10:$E$10000,'Chi tiết'!$Q414))</f>
        <v/>
      </c>
      <c r="E414" s="219" t="str">
        <f t="array" aca="1" ref="E414" ca="1">IF($Q414="","",INDEX('Nhập liệu'!$F$10:$F$10000,'Chi tiết'!$Q414))</f>
        <v/>
      </c>
      <c r="F414" s="220" t="str">
        <f t="array" aca="1" ref="F414" ca="1">IF($Q414="","",INDEX('Nhập liệu'!$G$10:$G$10000,'Chi tiết'!$Q414))</f>
        <v/>
      </c>
      <c r="G414" s="219" t="str">
        <f t="array" aca="1" ref="G414" ca="1">IF($Q414="","",INDEX('Nhập liệu'!$H$10:$H$10000,'Chi tiết'!$Q414))</f>
        <v/>
      </c>
      <c r="H414" s="219" t="str">
        <f t="array" aca="1" ref="H414" ca="1">IF($Q414="","",INDEX('Nhập liệu'!$I$10:$I$10000,'Chi tiết'!$Q414))</f>
        <v/>
      </c>
      <c r="I414" s="219" t="str">
        <f t="array" aca="1" ref="I414" ca="1">IF($Q414="","",INDEX('Nhập liệu'!$J$10:$J$10000,'Chi tiết'!$Q414))</f>
        <v/>
      </c>
      <c r="J414" s="219" t="str">
        <f t="array" aca="1" ref="J414" ca="1">IF($Q414="","",INDEX('Nhập liệu'!$K$10:$K$10000,'Chi tiết'!$Q414))</f>
        <v/>
      </c>
      <c r="K414" s="219" t="str">
        <f t="array" aca="1" ref="K414" ca="1">IF($Q414="","",INDEX('Nhập liệu'!$L$10:$L$10000,'Chi tiết'!$Q414))</f>
        <v/>
      </c>
      <c r="L414" s="219" t="str">
        <f t="array" aca="1" ref="L414" ca="1">IF($Q414="","",INDEX('Nhập liệu'!$M$10:$M$10000,'Chi tiết'!$Q414))</f>
        <v/>
      </c>
      <c r="M414" s="219" t="str">
        <f t="array" aca="1" ref="M414" ca="1">IF($Q414="","",INDEX('Nhập liệu'!$N$10:$N$10000,'Chi tiết'!$Q414))</f>
        <v/>
      </c>
      <c r="N414" s="219" t="str">
        <f t="array" aca="1" ref="N414" ca="1">IF($Q414="","",INDEX('Nhập liệu'!$O$10:$O$10000,'Chi tiết'!$Q414))</f>
        <v/>
      </c>
      <c r="O414" s="219" t="str">
        <f t="array" aca="1" ref="O414" ca="1">IF($Q414="","",INDEX('Nhập liệu'!$P$10:$P$10000,'Chi tiết'!$Q414))</f>
        <v/>
      </c>
      <c r="P414" s="257"/>
      <c r="Q414" s="222" t="str">
        <f ca="1">IF(TYPE(MATCH($D$6,OFFSET('Nhập liệu'!$C$10,Q413,0):'Nhập liệu'!$C$10000,0)+Q413)=16,"",MATCH($D$6,OFFSET('Nhập liệu'!$C$10,Q413,0):'Nhập liệu'!$C$10000,0)+Q413)</f>
        <v/>
      </c>
    </row>
    <row r="415" spans="2:17" ht="15.75" customHeight="1">
      <c r="B415" s="217" t="str">
        <f t="array" aca="1" ref="B415" ca="1">IF($Q415="","",INDEX('Nhập liệu'!$B$10:$B$10000,'Chi tiết'!$Q415))</f>
        <v/>
      </c>
      <c r="C415" s="262"/>
      <c r="D415" s="218" t="str">
        <f t="array" aca="1" ref="D415" ca="1">IF($Q415="","",INDEX('Nhập liệu'!$E$10:$E$10000,'Chi tiết'!$Q415))</f>
        <v/>
      </c>
      <c r="E415" s="219" t="str">
        <f t="array" aca="1" ref="E415" ca="1">IF($Q415="","",INDEX('Nhập liệu'!$F$10:$F$10000,'Chi tiết'!$Q415))</f>
        <v/>
      </c>
      <c r="F415" s="220" t="str">
        <f t="array" aca="1" ref="F415" ca="1">IF($Q415="","",INDEX('Nhập liệu'!$G$10:$G$10000,'Chi tiết'!$Q415))</f>
        <v/>
      </c>
      <c r="G415" s="219" t="str">
        <f t="array" aca="1" ref="G415" ca="1">IF($Q415="","",INDEX('Nhập liệu'!$H$10:$H$10000,'Chi tiết'!$Q415))</f>
        <v/>
      </c>
      <c r="H415" s="219" t="str">
        <f t="array" aca="1" ref="H415" ca="1">IF($Q415="","",INDEX('Nhập liệu'!$I$10:$I$10000,'Chi tiết'!$Q415))</f>
        <v/>
      </c>
      <c r="I415" s="219" t="str">
        <f t="array" aca="1" ref="I415" ca="1">IF($Q415="","",INDEX('Nhập liệu'!$J$10:$J$10000,'Chi tiết'!$Q415))</f>
        <v/>
      </c>
      <c r="J415" s="219" t="str">
        <f t="array" aca="1" ref="J415" ca="1">IF($Q415="","",INDEX('Nhập liệu'!$K$10:$K$10000,'Chi tiết'!$Q415))</f>
        <v/>
      </c>
      <c r="K415" s="219" t="str">
        <f t="array" aca="1" ref="K415" ca="1">IF($Q415="","",INDEX('Nhập liệu'!$L$10:$L$10000,'Chi tiết'!$Q415))</f>
        <v/>
      </c>
      <c r="L415" s="219" t="str">
        <f t="array" aca="1" ref="L415" ca="1">IF($Q415="","",INDEX('Nhập liệu'!$M$10:$M$10000,'Chi tiết'!$Q415))</f>
        <v/>
      </c>
      <c r="M415" s="219" t="str">
        <f t="array" aca="1" ref="M415" ca="1">IF($Q415="","",INDEX('Nhập liệu'!$N$10:$N$10000,'Chi tiết'!$Q415))</f>
        <v/>
      </c>
      <c r="N415" s="219" t="str">
        <f t="array" aca="1" ref="N415" ca="1">IF($Q415="","",INDEX('Nhập liệu'!$O$10:$O$10000,'Chi tiết'!$Q415))</f>
        <v/>
      </c>
      <c r="O415" s="219" t="str">
        <f t="array" aca="1" ref="O415" ca="1">IF($Q415="","",INDEX('Nhập liệu'!$P$10:$P$10000,'Chi tiết'!$Q415))</f>
        <v/>
      </c>
      <c r="P415" s="257"/>
      <c r="Q415" s="222" t="str">
        <f ca="1">IF(TYPE(MATCH($D$6,OFFSET('Nhập liệu'!$C$10,Q414,0):'Nhập liệu'!$C$10000,0)+Q414)=16,"",MATCH($D$6,OFFSET('Nhập liệu'!$C$10,Q414,0):'Nhập liệu'!$C$10000,0)+Q414)</f>
        <v/>
      </c>
    </row>
    <row r="416" spans="2:17" ht="15.75" customHeight="1">
      <c r="B416" s="217" t="str">
        <f t="array" aca="1" ref="B416" ca="1">IF($Q416="","",INDEX('Nhập liệu'!$B$10:$B$10000,'Chi tiết'!$Q416))</f>
        <v/>
      </c>
      <c r="C416" s="262"/>
      <c r="D416" s="218" t="str">
        <f t="array" aca="1" ref="D416" ca="1">IF($Q416="","",INDEX('Nhập liệu'!$E$10:$E$10000,'Chi tiết'!$Q416))</f>
        <v/>
      </c>
      <c r="E416" s="219" t="str">
        <f t="array" aca="1" ref="E416" ca="1">IF($Q416="","",INDEX('Nhập liệu'!$F$10:$F$10000,'Chi tiết'!$Q416))</f>
        <v/>
      </c>
      <c r="F416" s="220" t="str">
        <f t="array" aca="1" ref="F416" ca="1">IF($Q416="","",INDEX('Nhập liệu'!$G$10:$G$10000,'Chi tiết'!$Q416))</f>
        <v/>
      </c>
      <c r="G416" s="219" t="str">
        <f t="array" aca="1" ref="G416" ca="1">IF($Q416="","",INDEX('Nhập liệu'!$H$10:$H$10000,'Chi tiết'!$Q416))</f>
        <v/>
      </c>
      <c r="H416" s="219" t="str">
        <f t="array" aca="1" ref="H416" ca="1">IF($Q416="","",INDEX('Nhập liệu'!$I$10:$I$10000,'Chi tiết'!$Q416))</f>
        <v/>
      </c>
      <c r="I416" s="219" t="str">
        <f t="array" aca="1" ref="I416" ca="1">IF($Q416="","",INDEX('Nhập liệu'!$J$10:$J$10000,'Chi tiết'!$Q416))</f>
        <v/>
      </c>
      <c r="J416" s="219" t="str">
        <f t="array" aca="1" ref="J416" ca="1">IF($Q416="","",INDEX('Nhập liệu'!$K$10:$K$10000,'Chi tiết'!$Q416))</f>
        <v/>
      </c>
      <c r="K416" s="219" t="str">
        <f t="array" aca="1" ref="K416" ca="1">IF($Q416="","",INDEX('Nhập liệu'!$L$10:$L$10000,'Chi tiết'!$Q416))</f>
        <v/>
      </c>
      <c r="L416" s="219" t="str">
        <f t="array" aca="1" ref="L416" ca="1">IF($Q416="","",INDEX('Nhập liệu'!$M$10:$M$10000,'Chi tiết'!$Q416))</f>
        <v/>
      </c>
      <c r="M416" s="219" t="str">
        <f t="array" aca="1" ref="M416" ca="1">IF($Q416="","",INDEX('Nhập liệu'!$N$10:$N$10000,'Chi tiết'!$Q416))</f>
        <v/>
      </c>
      <c r="N416" s="219" t="str">
        <f t="array" aca="1" ref="N416" ca="1">IF($Q416="","",INDEX('Nhập liệu'!$O$10:$O$10000,'Chi tiết'!$Q416))</f>
        <v/>
      </c>
      <c r="O416" s="219" t="str">
        <f t="array" aca="1" ref="O416" ca="1">IF($Q416="","",INDEX('Nhập liệu'!$P$10:$P$10000,'Chi tiết'!$Q416))</f>
        <v/>
      </c>
      <c r="P416" s="257"/>
      <c r="Q416" s="222" t="str">
        <f ca="1">IF(TYPE(MATCH($D$6,OFFSET('Nhập liệu'!$C$10,Q415,0):'Nhập liệu'!$C$10000,0)+Q415)=16,"",MATCH($D$6,OFFSET('Nhập liệu'!$C$10,Q415,0):'Nhập liệu'!$C$10000,0)+Q415)</f>
        <v/>
      </c>
    </row>
    <row r="417" spans="2:17" ht="15.75" customHeight="1">
      <c r="B417" s="217" t="str">
        <f t="array" aca="1" ref="B417" ca="1">IF($Q417="","",INDEX('Nhập liệu'!$B$10:$B$10000,'Chi tiết'!$Q417))</f>
        <v/>
      </c>
      <c r="C417" s="262"/>
      <c r="D417" s="218" t="str">
        <f t="array" aca="1" ref="D417" ca="1">IF($Q417="","",INDEX('Nhập liệu'!$E$10:$E$10000,'Chi tiết'!$Q417))</f>
        <v/>
      </c>
      <c r="E417" s="219" t="str">
        <f t="array" aca="1" ref="E417" ca="1">IF($Q417="","",INDEX('Nhập liệu'!$F$10:$F$10000,'Chi tiết'!$Q417))</f>
        <v/>
      </c>
      <c r="F417" s="220" t="str">
        <f t="array" aca="1" ref="F417" ca="1">IF($Q417="","",INDEX('Nhập liệu'!$G$10:$G$10000,'Chi tiết'!$Q417))</f>
        <v/>
      </c>
      <c r="G417" s="219" t="str">
        <f t="array" aca="1" ref="G417" ca="1">IF($Q417="","",INDEX('Nhập liệu'!$H$10:$H$10000,'Chi tiết'!$Q417))</f>
        <v/>
      </c>
      <c r="H417" s="219" t="str">
        <f t="array" aca="1" ref="H417" ca="1">IF($Q417="","",INDEX('Nhập liệu'!$I$10:$I$10000,'Chi tiết'!$Q417))</f>
        <v/>
      </c>
      <c r="I417" s="219" t="str">
        <f t="array" aca="1" ref="I417" ca="1">IF($Q417="","",INDEX('Nhập liệu'!$J$10:$J$10000,'Chi tiết'!$Q417))</f>
        <v/>
      </c>
      <c r="J417" s="219" t="str">
        <f t="array" aca="1" ref="J417" ca="1">IF($Q417="","",INDEX('Nhập liệu'!$K$10:$K$10000,'Chi tiết'!$Q417))</f>
        <v/>
      </c>
      <c r="K417" s="219" t="str">
        <f t="array" aca="1" ref="K417" ca="1">IF($Q417="","",INDEX('Nhập liệu'!$L$10:$L$10000,'Chi tiết'!$Q417))</f>
        <v/>
      </c>
      <c r="L417" s="219" t="str">
        <f t="array" aca="1" ref="L417" ca="1">IF($Q417="","",INDEX('Nhập liệu'!$M$10:$M$10000,'Chi tiết'!$Q417))</f>
        <v/>
      </c>
      <c r="M417" s="219" t="str">
        <f t="array" aca="1" ref="M417" ca="1">IF($Q417="","",INDEX('Nhập liệu'!$N$10:$N$10000,'Chi tiết'!$Q417))</f>
        <v/>
      </c>
      <c r="N417" s="219" t="str">
        <f t="array" aca="1" ref="N417" ca="1">IF($Q417="","",INDEX('Nhập liệu'!$O$10:$O$10000,'Chi tiết'!$Q417))</f>
        <v/>
      </c>
      <c r="O417" s="219" t="str">
        <f t="array" aca="1" ref="O417" ca="1">IF($Q417="","",INDEX('Nhập liệu'!$P$10:$P$10000,'Chi tiết'!$Q417))</f>
        <v/>
      </c>
      <c r="P417" s="257"/>
      <c r="Q417" s="222" t="str">
        <f ca="1">IF(TYPE(MATCH($D$6,OFFSET('Nhập liệu'!$C$10,Q416,0):'Nhập liệu'!$C$10000,0)+Q416)=16,"",MATCH($D$6,OFFSET('Nhập liệu'!$C$10,Q416,0):'Nhập liệu'!$C$10000,0)+Q416)</f>
        <v/>
      </c>
    </row>
    <row r="418" spans="2:17" ht="15.75" customHeight="1">
      <c r="B418" s="217" t="str">
        <f t="array" aca="1" ref="B418" ca="1">IF($Q418="","",INDEX('Nhập liệu'!$B$10:$B$10000,'Chi tiết'!$Q418))</f>
        <v/>
      </c>
      <c r="C418" s="262"/>
      <c r="D418" s="218" t="str">
        <f t="array" aca="1" ref="D418" ca="1">IF($Q418="","",INDEX('Nhập liệu'!$E$10:$E$10000,'Chi tiết'!$Q418))</f>
        <v/>
      </c>
      <c r="E418" s="219" t="str">
        <f t="array" aca="1" ref="E418" ca="1">IF($Q418="","",INDEX('Nhập liệu'!$F$10:$F$10000,'Chi tiết'!$Q418))</f>
        <v/>
      </c>
      <c r="F418" s="220" t="str">
        <f t="array" aca="1" ref="F418" ca="1">IF($Q418="","",INDEX('Nhập liệu'!$G$10:$G$10000,'Chi tiết'!$Q418))</f>
        <v/>
      </c>
      <c r="G418" s="219" t="str">
        <f t="array" aca="1" ref="G418" ca="1">IF($Q418="","",INDEX('Nhập liệu'!$H$10:$H$10000,'Chi tiết'!$Q418))</f>
        <v/>
      </c>
      <c r="H418" s="219" t="str">
        <f t="array" aca="1" ref="H418" ca="1">IF($Q418="","",INDEX('Nhập liệu'!$I$10:$I$10000,'Chi tiết'!$Q418))</f>
        <v/>
      </c>
      <c r="I418" s="219" t="str">
        <f t="array" aca="1" ref="I418" ca="1">IF($Q418="","",INDEX('Nhập liệu'!$J$10:$J$10000,'Chi tiết'!$Q418))</f>
        <v/>
      </c>
      <c r="J418" s="219" t="str">
        <f t="array" aca="1" ref="J418" ca="1">IF($Q418="","",INDEX('Nhập liệu'!$K$10:$K$10000,'Chi tiết'!$Q418))</f>
        <v/>
      </c>
      <c r="K418" s="219" t="str">
        <f t="array" aca="1" ref="K418" ca="1">IF($Q418="","",INDEX('Nhập liệu'!$L$10:$L$10000,'Chi tiết'!$Q418))</f>
        <v/>
      </c>
      <c r="L418" s="219" t="str">
        <f t="array" aca="1" ref="L418" ca="1">IF($Q418="","",INDEX('Nhập liệu'!$M$10:$M$10000,'Chi tiết'!$Q418))</f>
        <v/>
      </c>
      <c r="M418" s="219" t="str">
        <f t="array" aca="1" ref="M418" ca="1">IF($Q418="","",INDEX('Nhập liệu'!$N$10:$N$10000,'Chi tiết'!$Q418))</f>
        <v/>
      </c>
      <c r="N418" s="219" t="str">
        <f t="array" aca="1" ref="N418" ca="1">IF($Q418="","",INDEX('Nhập liệu'!$O$10:$O$10000,'Chi tiết'!$Q418))</f>
        <v/>
      </c>
      <c r="O418" s="219" t="str">
        <f t="array" aca="1" ref="O418" ca="1">IF($Q418="","",INDEX('Nhập liệu'!$P$10:$P$10000,'Chi tiết'!$Q418))</f>
        <v/>
      </c>
      <c r="P418" s="257"/>
      <c r="Q418" s="222" t="str">
        <f ca="1">IF(TYPE(MATCH($D$6,OFFSET('Nhập liệu'!$C$10,Q417,0):'Nhập liệu'!$C$10000,0)+Q417)=16,"",MATCH($D$6,OFFSET('Nhập liệu'!$C$10,Q417,0):'Nhập liệu'!$C$10000,0)+Q417)</f>
        <v/>
      </c>
    </row>
    <row r="419" spans="2:17" ht="15.75" customHeight="1">
      <c r="B419" s="217" t="str">
        <f t="array" aca="1" ref="B419" ca="1">IF($Q419="","",INDEX('Nhập liệu'!$B$10:$B$10000,'Chi tiết'!$Q419))</f>
        <v/>
      </c>
      <c r="C419" s="262"/>
      <c r="D419" s="218" t="str">
        <f t="array" aca="1" ref="D419" ca="1">IF($Q419="","",INDEX('Nhập liệu'!$E$10:$E$10000,'Chi tiết'!$Q419))</f>
        <v/>
      </c>
      <c r="E419" s="219" t="str">
        <f t="array" aca="1" ref="E419" ca="1">IF($Q419="","",INDEX('Nhập liệu'!$F$10:$F$10000,'Chi tiết'!$Q419))</f>
        <v/>
      </c>
      <c r="F419" s="220" t="str">
        <f t="array" aca="1" ref="F419" ca="1">IF($Q419="","",INDEX('Nhập liệu'!$G$10:$G$10000,'Chi tiết'!$Q419))</f>
        <v/>
      </c>
      <c r="G419" s="219" t="str">
        <f t="array" aca="1" ref="G419" ca="1">IF($Q419="","",INDEX('Nhập liệu'!$H$10:$H$10000,'Chi tiết'!$Q419))</f>
        <v/>
      </c>
      <c r="H419" s="219" t="str">
        <f t="array" aca="1" ref="H419" ca="1">IF($Q419="","",INDEX('Nhập liệu'!$I$10:$I$10000,'Chi tiết'!$Q419))</f>
        <v/>
      </c>
      <c r="I419" s="219" t="str">
        <f t="array" aca="1" ref="I419" ca="1">IF($Q419="","",INDEX('Nhập liệu'!$J$10:$J$10000,'Chi tiết'!$Q419))</f>
        <v/>
      </c>
      <c r="J419" s="219" t="str">
        <f t="array" aca="1" ref="J419" ca="1">IF($Q419="","",INDEX('Nhập liệu'!$K$10:$K$10000,'Chi tiết'!$Q419))</f>
        <v/>
      </c>
      <c r="K419" s="219" t="str">
        <f t="array" aca="1" ref="K419" ca="1">IF($Q419="","",INDEX('Nhập liệu'!$L$10:$L$10000,'Chi tiết'!$Q419))</f>
        <v/>
      </c>
      <c r="L419" s="219" t="str">
        <f t="array" aca="1" ref="L419" ca="1">IF($Q419="","",INDEX('Nhập liệu'!$M$10:$M$10000,'Chi tiết'!$Q419))</f>
        <v/>
      </c>
      <c r="M419" s="219" t="str">
        <f t="array" aca="1" ref="M419" ca="1">IF($Q419="","",INDEX('Nhập liệu'!$N$10:$N$10000,'Chi tiết'!$Q419))</f>
        <v/>
      </c>
      <c r="N419" s="219" t="str">
        <f t="array" aca="1" ref="N419" ca="1">IF($Q419="","",INDEX('Nhập liệu'!$O$10:$O$10000,'Chi tiết'!$Q419))</f>
        <v/>
      </c>
      <c r="O419" s="219" t="str">
        <f t="array" aca="1" ref="O419" ca="1">IF($Q419="","",INDEX('Nhập liệu'!$P$10:$P$10000,'Chi tiết'!$Q419))</f>
        <v/>
      </c>
      <c r="P419" s="257"/>
      <c r="Q419" s="222" t="str">
        <f ca="1">IF(TYPE(MATCH($D$6,OFFSET('Nhập liệu'!$C$10,Q418,0):'Nhập liệu'!$C$10000,0)+Q418)=16,"",MATCH($D$6,OFFSET('Nhập liệu'!$C$10,Q418,0):'Nhập liệu'!$C$10000,0)+Q418)</f>
        <v/>
      </c>
    </row>
    <row r="420" spans="2:17" ht="15.75" customHeight="1">
      <c r="B420" s="217" t="str">
        <f t="array" aca="1" ref="B420" ca="1">IF($Q420="","",INDEX('Nhập liệu'!$B$10:$B$10000,'Chi tiết'!$Q420))</f>
        <v/>
      </c>
      <c r="C420" s="262"/>
      <c r="D420" s="218" t="str">
        <f t="array" aca="1" ref="D420" ca="1">IF($Q420="","",INDEX('Nhập liệu'!$E$10:$E$10000,'Chi tiết'!$Q420))</f>
        <v/>
      </c>
      <c r="E420" s="219" t="str">
        <f t="array" aca="1" ref="E420" ca="1">IF($Q420="","",INDEX('Nhập liệu'!$F$10:$F$10000,'Chi tiết'!$Q420))</f>
        <v/>
      </c>
      <c r="F420" s="220" t="str">
        <f t="array" aca="1" ref="F420" ca="1">IF($Q420="","",INDEX('Nhập liệu'!$G$10:$G$10000,'Chi tiết'!$Q420))</f>
        <v/>
      </c>
      <c r="G420" s="219" t="str">
        <f t="array" aca="1" ref="G420" ca="1">IF($Q420="","",INDEX('Nhập liệu'!$H$10:$H$10000,'Chi tiết'!$Q420))</f>
        <v/>
      </c>
      <c r="H420" s="219" t="str">
        <f t="array" aca="1" ref="H420" ca="1">IF($Q420="","",INDEX('Nhập liệu'!$I$10:$I$10000,'Chi tiết'!$Q420))</f>
        <v/>
      </c>
      <c r="I420" s="219" t="str">
        <f t="array" aca="1" ref="I420" ca="1">IF($Q420="","",INDEX('Nhập liệu'!$J$10:$J$10000,'Chi tiết'!$Q420))</f>
        <v/>
      </c>
      <c r="J420" s="219" t="str">
        <f t="array" aca="1" ref="J420" ca="1">IF($Q420="","",INDEX('Nhập liệu'!$K$10:$K$10000,'Chi tiết'!$Q420))</f>
        <v/>
      </c>
      <c r="K420" s="219" t="str">
        <f t="array" aca="1" ref="K420" ca="1">IF($Q420="","",INDEX('Nhập liệu'!$L$10:$L$10000,'Chi tiết'!$Q420))</f>
        <v/>
      </c>
      <c r="L420" s="219" t="str">
        <f t="array" aca="1" ref="L420" ca="1">IF($Q420="","",INDEX('Nhập liệu'!$M$10:$M$10000,'Chi tiết'!$Q420))</f>
        <v/>
      </c>
      <c r="M420" s="219" t="str">
        <f t="array" aca="1" ref="M420" ca="1">IF($Q420="","",INDEX('Nhập liệu'!$N$10:$N$10000,'Chi tiết'!$Q420))</f>
        <v/>
      </c>
      <c r="N420" s="219" t="str">
        <f t="array" aca="1" ref="N420" ca="1">IF($Q420="","",INDEX('Nhập liệu'!$O$10:$O$10000,'Chi tiết'!$Q420))</f>
        <v/>
      </c>
      <c r="O420" s="219" t="str">
        <f t="array" aca="1" ref="O420" ca="1">IF($Q420="","",INDEX('Nhập liệu'!$P$10:$P$10000,'Chi tiết'!$Q420))</f>
        <v/>
      </c>
      <c r="P420" s="257"/>
      <c r="Q420" s="222" t="str">
        <f ca="1">IF(TYPE(MATCH($D$6,OFFSET('Nhập liệu'!$C$10,Q419,0):'Nhập liệu'!$C$10000,0)+Q419)=16,"",MATCH($D$6,OFFSET('Nhập liệu'!$C$10,Q419,0):'Nhập liệu'!$C$10000,0)+Q419)</f>
        <v/>
      </c>
    </row>
    <row r="421" spans="2:17" ht="15.75" customHeight="1">
      <c r="B421" s="217" t="str">
        <f t="array" aca="1" ref="B421" ca="1">IF($Q421="","",INDEX('Nhập liệu'!$B$10:$B$10000,'Chi tiết'!$Q421))</f>
        <v/>
      </c>
      <c r="C421" s="262"/>
      <c r="D421" s="218" t="str">
        <f t="array" aca="1" ref="D421" ca="1">IF($Q421="","",INDEX('Nhập liệu'!$E$10:$E$10000,'Chi tiết'!$Q421))</f>
        <v/>
      </c>
      <c r="E421" s="219" t="str">
        <f t="array" aca="1" ref="E421" ca="1">IF($Q421="","",INDEX('Nhập liệu'!$F$10:$F$10000,'Chi tiết'!$Q421))</f>
        <v/>
      </c>
      <c r="F421" s="220" t="str">
        <f t="array" aca="1" ref="F421" ca="1">IF($Q421="","",INDEX('Nhập liệu'!$G$10:$G$10000,'Chi tiết'!$Q421))</f>
        <v/>
      </c>
      <c r="G421" s="219" t="str">
        <f t="array" aca="1" ref="G421" ca="1">IF($Q421="","",INDEX('Nhập liệu'!$H$10:$H$10000,'Chi tiết'!$Q421))</f>
        <v/>
      </c>
      <c r="H421" s="219" t="str">
        <f t="array" aca="1" ref="H421" ca="1">IF($Q421="","",INDEX('Nhập liệu'!$I$10:$I$10000,'Chi tiết'!$Q421))</f>
        <v/>
      </c>
      <c r="I421" s="219" t="str">
        <f t="array" aca="1" ref="I421" ca="1">IF($Q421="","",INDEX('Nhập liệu'!$J$10:$J$10000,'Chi tiết'!$Q421))</f>
        <v/>
      </c>
      <c r="J421" s="219" t="str">
        <f t="array" aca="1" ref="J421" ca="1">IF($Q421="","",INDEX('Nhập liệu'!$K$10:$K$10000,'Chi tiết'!$Q421))</f>
        <v/>
      </c>
      <c r="K421" s="219" t="str">
        <f t="array" aca="1" ref="K421" ca="1">IF($Q421="","",INDEX('Nhập liệu'!$L$10:$L$10000,'Chi tiết'!$Q421))</f>
        <v/>
      </c>
      <c r="L421" s="219" t="str">
        <f t="array" aca="1" ref="L421" ca="1">IF($Q421="","",INDEX('Nhập liệu'!$M$10:$M$10000,'Chi tiết'!$Q421))</f>
        <v/>
      </c>
      <c r="M421" s="219" t="str">
        <f t="array" aca="1" ref="M421" ca="1">IF($Q421="","",INDEX('Nhập liệu'!$N$10:$N$10000,'Chi tiết'!$Q421))</f>
        <v/>
      </c>
      <c r="N421" s="219" t="str">
        <f t="array" aca="1" ref="N421" ca="1">IF($Q421="","",INDEX('Nhập liệu'!$O$10:$O$10000,'Chi tiết'!$Q421))</f>
        <v/>
      </c>
      <c r="O421" s="219" t="str">
        <f t="array" aca="1" ref="O421" ca="1">IF($Q421="","",INDEX('Nhập liệu'!$P$10:$P$10000,'Chi tiết'!$Q421))</f>
        <v/>
      </c>
      <c r="P421" s="257"/>
      <c r="Q421" s="222" t="str">
        <f ca="1">IF(TYPE(MATCH($D$6,OFFSET('Nhập liệu'!$C$10,Q420,0):'Nhập liệu'!$C$10000,0)+Q420)=16,"",MATCH($D$6,OFFSET('Nhập liệu'!$C$10,Q420,0):'Nhập liệu'!$C$10000,0)+Q420)</f>
        <v/>
      </c>
    </row>
    <row r="422" spans="2:17" ht="15.75" customHeight="1">
      <c r="B422" s="217" t="str">
        <f t="array" aca="1" ref="B422" ca="1">IF($Q422="","",INDEX('Nhập liệu'!$B$10:$B$10000,'Chi tiết'!$Q422))</f>
        <v/>
      </c>
      <c r="C422" s="262"/>
      <c r="D422" s="218" t="str">
        <f t="array" aca="1" ref="D422" ca="1">IF($Q422="","",INDEX('Nhập liệu'!$E$10:$E$10000,'Chi tiết'!$Q422))</f>
        <v/>
      </c>
      <c r="E422" s="219" t="str">
        <f t="array" aca="1" ref="E422" ca="1">IF($Q422="","",INDEX('Nhập liệu'!$F$10:$F$10000,'Chi tiết'!$Q422))</f>
        <v/>
      </c>
      <c r="F422" s="220" t="str">
        <f t="array" aca="1" ref="F422" ca="1">IF($Q422="","",INDEX('Nhập liệu'!$G$10:$G$10000,'Chi tiết'!$Q422))</f>
        <v/>
      </c>
      <c r="G422" s="219" t="str">
        <f t="array" aca="1" ref="G422" ca="1">IF($Q422="","",INDEX('Nhập liệu'!$H$10:$H$10000,'Chi tiết'!$Q422))</f>
        <v/>
      </c>
      <c r="H422" s="219" t="str">
        <f t="array" aca="1" ref="H422" ca="1">IF($Q422="","",INDEX('Nhập liệu'!$I$10:$I$10000,'Chi tiết'!$Q422))</f>
        <v/>
      </c>
      <c r="I422" s="219" t="str">
        <f t="array" aca="1" ref="I422" ca="1">IF($Q422="","",INDEX('Nhập liệu'!$J$10:$J$10000,'Chi tiết'!$Q422))</f>
        <v/>
      </c>
      <c r="J422" s="219" t="str">
        <f t="array" aca="1" ref="J422" ca="1">IF($Q422="","",INDEX('Nhập liệu'!$K$10:$K$10000,'Chi tiết'!$Q422))</f>
        <v/>
      </c>
      <c r="K422" s="219" t="str">
        <f t="array" aca="1" ref="K422" ca="1">IF($Q422="","",INDEX('Nhập liệu'!$L$10:$L$10000,'Chi tiết'!$Q422))</f>
        <v/>
      </c>
      <c r="L422" s="219" t="str">
        <f t="array" aca="1" ref="L422" ca="1">IF($Q422="","",INDEX('Nhập liệu'!$M$10:$M$10000,'Chi tiết'!$Q422))</f>
        <v/>
      </c>
      <c r="M422" s="219" t="str">
        <f t="array" aca="1" ref="M422" ca="1">IF($Q422="","",INDEX('Nhập liệu'!$N$10:$N$10000,'Chi tiết'!$Q422))</f>
        <v/>
      </c>
      <c r="N422" s="219" t="str">
        <f t="array" aca="1" ref="N422" ca="1">IF($Q422="","",INDEX('Nhập liệu'!$O$10:$O$10000,'Chi tiết'!$Q422))</f>
        <v/>
      </c>
      <c r="O422" s="219" t="str">
        <f t="array" aca="1" ref="O422" ca="1">IF($Q422="","",INDEX('Nhập liệu'!$P$10:$P$10000,'Chi tiết'!$Q422))</f>
        <v/>
      </c>
      <c r="P422" s="257"/>
      <c r="Q422" s="222" t="str">
        <f ca="1">IF(TYPE(MATCH($D$6,OFFSET('Nhập liệu'!$C$10,Q421,0):'Nhập liệu'!$C$10000,0)+Q421)=16,"",MATCH($D$6,OFFSET('Nhập liệu'!$C$10,Q421,0):'Nhập liệu'!$C$10000,0)+Q421)</f>
        <v/>
      </c>
    </row>
    <row r="423" spans="2:17" ht="15.75" customHeight="1">
      <c r="B423" s="217" t="str">
        <f t="array" aca="1" ref="B423" ca="1">IF($Q423="","",INDEX('Nhập liệu'!$B$10:$B$10000,'Chi tiết'!$Q423))</f>
        <v/>
      </c>
      <c r="C423" s="262"/>
      <c r="D423" s="218" t="str">
        <f t="array" aca="1" ref="D423" ca="1">IF($Q423="","",INDEX('Nhập liệu'!$E$10:$E$10000,'Chi tiết'!$Q423))</f>
        <v/>
      </c>
      <c r="E423" s="219" t="str">
        <f t="array" aca="1" ref="E423" ca="1">IF($Q423="","",INDEX('Nhập liệu'!$F$10:$F$10000,'Chi tiết'!$Q423))</f>
        <v/>
      </c>
      <c r="F423" s="220" t="str">
        <f t="array" aca="1" ref="F423" ca="1">IF($Q423="","",INDEX('Nhập liệu'!$G$10:$G$10000,'Chi tiết'!$Q423))</f>
        <v/>
      </c>
      <c r="G423" s="219" t="str">
        <f t="array" aca="1" ref="G423" ca="1">IF($Q423="","",INDEX('Nhập liệu'!$H$10:$H$10000,'Chi tiết'!$Q423))</f>
        <v/>
      </c>
      <c r="H423" s="219" t="str">
        <f t="array" aca="1" ref="H423" ca="1">IF($Q423="","",INDEX('Nhập liệu'!$I$10:$I$10000,'Chi tiết'!$Q423))</f>
        <v/>
      </c>
      <c r="I423" s="219" t="str">
        <f t="array" aca="1" ref="I423" ca="1">IF($Q423="","",INDEX('Nhập liệu'!$J$10:$J$10000,'Chi tiết'!$Q423))</f>
        <v/>
      </c>
      <c r="J423" s="219" t="str">
        <f t="array" aca="1" ref="J423" ca="1">IF($Q423="","",INDEX('Nhập liệu'!$K$10:$K$10000,'Chi tiết'!$Q423))</f>
        <v/>
      </c>
      <c r="K423" s="219" t="str">
        <f t="array" aca="1" ref="K423" ca="1">IF($Q423="","",INDEX('Nhập liệu'!$L$10:$L$10000,'Chi tiết'!$Q423))</f>
        <v/>
      </c>
      <c r="L423" s="219" t="str">
        <f t="array" aca="1" ref="L423" ca="1">IF($Q423="","",INDEX('Nhập liệu'!$M$10:$M$10000,'Chi tiết'!$Q423))</f>
        <v/>
      </c>
      <c r="M423" s="219" t="str">
        <f t="array" aca="1" ref="M423" ca="1">IF($Q423="","",INDEX('Nhập liệu'!$N$10:$N$10000,'Chi tiết'!$Q423))</f>
        <v/>
      </c>
      <c r="N423" s="219" t="str">
        <f t="array" aca="1" ref="N423" ca="1">IF($Q423="","",INDEX('Nhập liệu'!$O$10:$O$10000,'Chi tiết'!$Q423))</f>
        <v/>
      </c>
      <c r="O423" s="219" t="str">
        <f t="array" aca="1" ref="O423" ca="1">IF($Q423="","",INDEX('Nhập liệu'!$P$10:$P$10000,'Chi tiết'!$Q423))</f>
        <v/>
      </c>
      <c r="P423" s="257"/>
      <c r="Q423" s="222" t="str">
        <f ca="1">IF(TYPE(MATCH($D$6,OFFSET('Nhập liệu'!$C$10,Q422,0):'Nhập liệu'!$C$10000,0)+Q422)=16,"",MATCH($D$6,OFFSET('Nhập liệu'!$C$10,Q422,0):'Nhập liệu'!$C$10000,0)+Q422)</f>
        <v/>
      </c>
    </row>
    <row r="424" spans="2:17" ht="15.75" customHeight="1">
      <c r="B424" s="217" t="str">
        <f t="array" aca="1" ref="B424" ca="1">IF($Q424="","",INDEX('Nhập liệu'!$B$10:$B$10000,'Chi tiết'!$Q424))</f>
        <v/>
      </c>
      <c r="C424" s="262"/>
      <c r="D424" s="218" t="str">
        <f t="array" aca="1" ref="D424" ca="1">IF($Q424="","",INDEX('Nhập liệu'!$E$10:$E$10000,'Chi tiết'!$Q424))</f>
        <v/>
      </c>
      <c r="E424" s="219" t="str">
        <f t="array" aca="1" ref="E424" ca="1">IF($Q424="","",INDEX('Nhập liệu'!$F$10:$F$10000,'Chi tiết'!$Q424))</f>
        <v/>
      </c>
      <c r="F424" s="220" t="str">
        <f t="array" aca="1" ref="F424" ca="1">IF($Q424="","",INDEX('Nhập liệu'!$G$10:$G$10000,'Chi tiết'!$Q424))</f>
        <v/>
      </c>
      <c r="G424" s="219" t="str">
        <f t="array" aca="1" ref="G424" ca="1">IF($Q424="","",INDEX('Nhập liệu'!$H$10:$H$10000,'Chi tiết'!$Q424))</f>
        <v/>
      </c>
      <c r="H424" s="219" t="str">
        <f t="array" aca="1" ref="H424" ca="1">IF($Q424="","",INDEX('Nhập liệu'!$I$10:$I$10000,'Chi tiết'!$Q424))</f>
        <v/>
      </c>
      <c r="I424" s="219" t="str">
        <f t="array" aca="1" ref="I424" ca="1">IF($Q424="","",INDEX('Nhập liệu'!$J$10:$J$10000,'Chi tiết'!$Q424))</f>
        <v/>
      </c>
      <c r="J424" s="219" t="str">
        <f t="array" aca="1" ref="J424" ca="1">IF($Q424="","",INDEX('Nhập liệu'!$K$10:$K$10000,'Chi tiết'!$Q424))</f>
        <v/>
      </c>
      <c r="K424" s="219" t="str">
        <f t="array" aca="1" ref="K424" ca="1">IF($Q424="","",INDEX('Nhập liệu'!$L$10:$L$10000,'Chi tiết'!$Q424))</f>
        <v/>
      </c>
      <c r="L424" s="219" t="str">
        <f t="array" aca="1" ref="L424" ca="1">IF($Q424="","",INDEX('Nhập liệu'!$M$10:$M$10000,'Chi tiết'!$Q424))</f>
        <v/>
      </c>
      <c r="M424" s="219" t="str">
        <f t="array" aca="1" ref="M424" ca="1">IF($Q424="","",INDEX('Nhập liệu'!$N$10:$N$10000,'Chi tiết'!$Q424))</f>
        <v/>
      </c>
      <c r="N424" s="219" t="str">
        <f t="array" aca="1" ref="N424" ca="1">IF($Q424="","",INDEX('Nhập liệu'!$O$10:$O$10000,'Chi tiết'!$Q424))</f>
        <v/>
      </c>
      <c r="O424" s="219" t="str">
        <f t="array" aca="1" ref="O424" ca="1">IF($Q424="","",INDEX('Nhập liệu'!$P$10:$P$10000,'Chi tiết'!$Q424))</f>
        <v/>
      </c>
      <c r="P424" s="257"/>
      <c r="Q424" s="222" t="str">
        <f ca="1">IF(TYPE(MATCH($D$6,OFFSET('Nhập liệu'!$C$10,Q423,0):'Nhập liệu'!$C$10000,0)+Q423)=16,"",MATCH($D$6,OFFSET('Nhập liệu'!$C$10,Q423,0):'Nhập liệu'!$C$10000,0)+Q423)</f>
        <v/>
      </c>
    </row>
    <row r="425" spans="2:17" ht="15.75" customHeight="1">
      <c r="B425" s="217" t="str">
        <f t="array" aca="1" ref="B425" ca="1">IF($Q425="","",INDEX('Nhập liệu'!$B$10:$B$10000,'Chi tiết'!$Q425))</f>
        <v/>
      </c>
      <c r="C425" s="262"/>
      <c r="D425" s="218" t="str">
        <f t="array" aca="1" ref="D425" ca="1">IF($Q425="","",INDEX('Nhập liệu'!$E$10:$E$10000,'Chi tiết'!$Q425))</f>
        <v/>
      </c>
      <c r="E425" s="219" t="str">
        <f t="array" aca="1" ref="E425" ca="1">IF($Q425="","",INDEX('Nhập liệu'!$F$10:$F$10000,'Chi tiết'!$Q425))</f>
        <v/>
      </c>
      <c r="F425" s="220" t="str">
        <f t="array" aca="1" ref="F425" ca="1">IF($Q425="","",INDEX('Nhập liệu'!$G$10:$G$10000,'Chi tiết'!$Q425))</f>
        <v/>
      </c>
      <c r="G425" s="219" t="str">
        <f t="array" aca="1" ref="G425" ca="1">IF($Q425="","",INDEX('Nhập liệu'!$H$10:$H$10000,'Chi tiết'!$Q425))</f>
        <v/>
      </c>
      <c r="H425" s="219" t="str">
        <f t="array" aca="1" ref="H425" ca="1">IF($Q425="","",INDEX('Nhập liệu'!$I$10:$I$10000,'Chi tiết'!$Q425))</f>
        <v/>
      </c>
      <c r="I425" s="219" t="str">
        <f t="array" aca="1" ref="I425" ca="1">IF($Q425="","",INDEX('Nhập liệu'!$J$10:$J$10000,'Chi tiết'!$Q425))</f>
        <v/>
      </c>
      <c r="J425" s="219" t="str">
        <f t="array" aca="1" ref="J425" ca="1">IF($Q425="","",INDEX('Nhập liệu'!$K$10:$K$10000,'Chi tiết'!$Q425))</f>
        <v/>
      </c>
      <c r="K425" s="219" t="str">
        <f t="array" aca="1" ref="K425" ca="1">IF($Q425="","",INDEX('Nhập liệu'!$L$10:$L$10000,'Chi tiết'!$Q425))</f>
        <v/>
      </c>
      <c r="L425" s="219" t="str">
        <f t="array" aca="1" ref="L425" ca="1">IF($Q425="","",INDEX('Nhập liệu'!$M$10:$M$10000,'Chi tiết'!$Q425))</f>
        <v/>
      </c>
      <c r="M425" s="219" t="str">
        <f t="array" aca="1" ref="M425" ca="1">IF($Q425="","",INDEX('Nhập liệu'!$N$10:$N$10000,'Chi tiết'!$Q425))</f>
        <v/>
      </c>
      <c r="N425" s="219" t="str">
        <f t="array" aca="1" ref="N425" ca="1">IF($Q425="","",INDEX('Nhập liệu'!$O$10:$O$10000,'Chi tiết'!$Q425))</f>
        <v/>
      </c>
      <c r="O425" s="219" t="str">
        <f t="array" aca="1" ref="O425" ca="1">IF($Q425="","",INDEX('Nhập liệu'!$P$10:$P$10000,'Chi tiết'!$Q425))</f>
        <v/>
      </c>
      <c r="P425" s="257"/>
      <c r="Q425" s="222" t="str">
        <f ca="1">IF(TYPE(MATCH($D$6,OFFSET('Nhập liệu'!$C$10,Q424,0):'Nhập liệu'!$C$10000,0)+Q424)=16,"",MATCH($D$6,OFFSET('Nhập liệu'!$C$10,Q424,0):'Nhập liệu'!$C$10000,0)+Q424)</f>
        <v/>
      </c>
    </row>
    <row r="426" spans="2:17" ht="15.75" customHeight="1">
      <c r="B426" s="217" t="str">
        <f t="array" aca="1" ref="B426" ca="1">IF($Q426="","",INDEX('Nhập liệu'!$B$10:$B$10000,'Chi tiết'!$Q426))</f>
        <v/>
      </c>
      <c r="C426" s="262"/>
      <c r="D426" s="218" t="str">
        <f t="array" aca="1" ref="D426" ca="1">IF($Q426="","",INDEX('Nhập liệu'!$E$10:$E$10000,'Chi tiết'!$Q426))</f>
        <v/>
      </c>
      <c r="E426" s="219" t="str">
        <f t="array" aca="1" ref="E426" ca="1">IF($Q426="","",INDEX('Nhập liệu'!$F$10:$F$10000,'Chi tiết'!$Q426))</f>
        <v/>
      </c>
      <c r="F426" s="220" t="str">
        <f t="array" aca="1" ref="F426" ca="1">IF($Q426="","",INDEX('Nhập liệu'!$G$10:$G$10000,'Chi tiết'!$Q426))</f>
        <v/>
      </c>
      <c r="G426" s="219" t="str">
        <f t="array" aca="1" ref="G426" ca="1">IF($Q426="","",INDEX('Nhập liệu'!$H$10:$H$10000,'Chi tiết'!$Q426))</f>
        <v/>
      </c>
      <c r="H426" s="219" t="str">
        <f t="array" aca="1" ref="H426" ca="1">IF($Q426="","",INDEX('Nhập liệu'!$I$10:$I$10000,'Chi tiết'!$Q426))</f>
        <v/>
      </c>
      <c r="I426" s="219" t="str">
        <f t="array" aca="1" ref="I426" ca="1">IF($Q426="","",INDEX('Nhập liệu'!$J$10:$J$10000,'Chi tiết'!$Q426))</f>
        <v/>
      </c>
      <c r="J426" s="219" t="str">
        <f t="array" aca="1" ref="J426" ca="1">IF($Q426="","",INDEX('Nhập liệu'!$K$10:$K$10000,'Chi tiết'!$Q426))</f>
        <v/>
      </c>
      <c r="K426" s="219" t="str">
        <f t="array" aca="1" ref="K426" ca="1">IF($Q426="","",INDEX('Nhập liệu'!$L$10:$L$10000,'Chi tiết'!$Q426))</f>
        <v/>
      </c>
      <c r="L426" s="219" t="str">
        <f t="array" aca="1" ref="L426" ca="1">IF($Q426="","",INDEX('Nhập liệu'!$M$10:$M$10000,'Chi tiết'!$Q426))</f>
        <v/>
      </c>
      <c r="M426" s="219" t="str">
        <f t="array" aca="1" ref="M426" ca="1">IF($Q426="","",INDEX('Nhập liệu'!$N$10:$N$10000,'Chi tiết'!$Q426))</f>
        <v/>
      </c>
      <c r="N426" s="219" t="str">
        <f t="array" aca="1" ref="N426" ca="1">IF($Q426="","",INDEX('Nhập liệu'!$O$10:$O$10000,'Chi tiết'!$Q426))</f>
        <v/>
      </c>
      <c r="O426" s="219" t="str">
        <f t="array" aca="1" ref="O426" ca="1">IF($Q426="","",INDEX('Nhập liệu'!$P$10:$P$10000,'Chi tiết'!$Q426))</f>
        <v/>
      </c>
      <c r="P426" s="257"/>
      <c r="Q426" s="222" t="str">
        <f ca="1">IF(TYPE(MATCH($D$6,OFFSET('Nhập liệu'!$C$10,Q425,0):'Nhập liệu'!$C$10000,0)+Q425)=16,"",MATCH($D$6,OFFSET('Nhập liệu'!$C$10,Q425,0):'Nhập liệu'!$C$10000,0)+Q425)</f>
        <v/>
      </c>
    </row>
    <row r="427" spans="2:17" ht="15.75" customHeight="1">
      <c r="B427" s="217" t="str">
        <f t="array" aca="1" ref="B427" ca="1">IF($Q427="","",INDEX('Nhập liệu'!$B$10:$B$10000,'Chi tiết'!$Q427))</f>
        <v/>
      </c>
      <c r="C427" s="262"/>
      <c r="D427" s="218" t="str">
        <f t="array" aca="1" ref="D427" ca="1">IF($Q427="","",INDEX('Nhập liệu'!$E$10:$E$10000,'Chi tiết'!$Q427))</f>
        <v/>
      </c>
      <c r="E427" s="219" t="str">
        <f t="array" aca="1" ref="E427" ca="1">IF($Q427="","",INDEX('Nhập liệu'!$F$10:$F$10000,'Chi tiết'!$Q427))</f>
        <v/>
      </c>
      <c r="F427" s="220" t="str">
        <f t="array" aca="1" ref="F427" ca="1">IF($Q427="","",INDEX('Nhập liệu'!$G$10:$G$10000,'Chi tiết'!$Q427))</f>
        <v/>
      </c>
      <c r="G427" s="219" t="str">
        <f t="array" aca="1" ref="G427" ca="1">IF($Q427="","",INDEX('Nhập liệu'!$H$10:$H$10000,'Chi tiết'!$Q427))</f>
        <v/>
      </c>
      <c r="H427" s="219" t="str">
        <f t="array" aca="1" ref="H427" ca="1">IF($Q427="","",INDEX('Nhập liệu'!$I$10:$I$10000,'Chi tiết'!$Q427))</f>
        <v/>
      </c>
      <c r="I427" s="219" t="str">
        <f t="array" aca="1" ref="I427" ca="1">IF($Q427="","",INDEX('Nhập liệu'!$J$10:$J$10000,'Chi tiết'!$Q427))</f>
        <v/>
      </c>
      <c r="J427" s="219" t="str">
        <f t="array" aca="1" ref="J427" ca="1">IF($Q427="","",INDEX('Nhập liệu'!$K$10:$K$10000,'Chi tiết'!$Q427))</f>
        <v/>
      </c>
      <c r="K427" s="219" t="str">
        <f t="array" aca="1" ref="K427" ca="1">IF($Q427="","",INDEX('Nhập liệu'!$L$10:$L$10000,'Chi tiết'!$Q427))</f>
        <v/>
      </c>
      <c r="L427" s="219" t="str">
        <f t="array" aca="1" ref="L427" ca="1">IF($Q427="","",INDEX('Nhập liệu'!$M$10:$M$10000,'Chi tiết'!$Q427))</f>
        <v/>
      </c>
      <c r="M427" s="219" t="str">
        <f t="array" aca="1" ref="M427" ca="1">IF($Q427="","",INDEX('Nhập liệu'!$N$10:$N$10000,'Chi tiết'!$Q427))</f>
        <v/>
      </c>
      <c r="N427" s="219" t="str">
        <f t="array" aca="1" ref="N427" ca="1">IF($Q427="","",INDEX('Nhập liệu'!$O$10:$O$10000,'Chi tiết'!$Q427))</f>
        <v/>
      </c>
      <c r="O427" s="219" t="str">
        <f t="array" aca="1" ref="O427" ca="1">IF($Q427="","",INDEX('Nhập liệu'!$P$10:$P$10000,'Chi tiết'!$Q427))</f>
        <v/>
      </c>
      <c r="P427" s="257"/>
      <c r="Q427" s="222" t="str">
        <f ca="1">IF(TYPE(MATCH($D$6,OFFSET('Nhập liệu'!$C$10,Q426,0):'Nhập liệu'!$C$10000,0)+Q426)=16,"",MATCH($D$6,OFFSET('Nhập liệu'!$C$10,Q426,0):'Nhập liệu'!$C$10000,0)+Q426)</f>
        <v/>
      </c>
    </row>
    <row r="428" spans="2:17" ht="15.75" customHeight="1">
      <c r="B428" s="217" t="str">
        <f t="array" aca="1" ref="B428" ca="1">IF($Q428="","",INDEX('Nhập liệu'!$B$10:$B$10000,'Chi tiết'!$Q428))</f>
        <v/>
      </c>
      <c r="C428" s="262"/>
      <c r="D428" s="218" t="str">
        <f t="array" aca="1" ref="D428" ca="1">IF($Q428="","",INDEX('Nhập liệu'!$E$10:$E$10000,'Chi tiết'!$Q428))</f>
        <v/>
      </c>
      <c r="E428" s="219" t="str">
        <f t="array" aca="1" ref="E428" ca="1">IF($Q428="","",INDEX('Nhập liệu'!$F$10:$F$10000,'Chi tiết'!$Q428))</f>
        <v/>
      </c>
      <c r="F428" s="220" t="str">
        <f t="array" aca="1" ref="F428" ca="1">IF($Q428="","",INDEX('Nhập liệu'!$G$10:$G$10000,'Chi tiết'!$Q428))</f>
        <v/>
      </c>
      <c r="G428" s="219" t="str">
        <f t="array" aca="1" ref="G428" ca="1">IF($Q428="","",INDEX('Nhập liệu'!$H$10:$H$10000,'Chi tiết'!$Q428))</f>
        <v/>
      </c>
      <c r="H428" s="219" t="str">
        <f t="array" aca="1" ref="H428" ca="1">IF($Q428="","",INDEX('Nhập liệu'!$I$10:$I$10000,'Chi tiết'!$Q428))</f>
        <v/>
      </c>
      <c r="I428" s="219" t="str">
        <f t="array" aca="1" ref="I428" ca="1">IF($Q428="","",INDEX('Nhập liệu'!$J$10:$J$10000,'Chi tiết'!$Q428))</f>
        <v/>
      </c>
      <c r="J428" s="219" t="str">
        <f t="array" aca="1" ref="J428" ca="1">IF($Q428="","",INDEX('Nhập liệu'!$K$10:$K$10000,'Chi tiết'!$Q428))</f>
        <v/>
      </c>
      <c r="K428" s="219" t="str">
        <f t="array" aca="1" ref="K428" ca="1">IF($Q428="","",INDEX('Nhập liệu'!$L$10:$L$10000,'Chi tiết'!$Q428))</f>
        <v/>
      </c>
      <c r="L428" s="219" t="str">
        <f t="array" aca="1" ref="L428" ca="1">IF($Q428="","",INDEX('Nhập liệu'!$M$10:$M$10000,'Chi tiết'!$Q428))</f>
        <v/>
      </c>
      <c r="M428" s="219" t="str">
        <f t="array" aca="1" ref="M428" ca="1">IF($Q428="","",INDEX('Nhập liệu'!$N$10:$N$10000,'Chi tiết'!$Q428))</f>
        <v/>
      </c>
      <c r="N428" s="219" t="str">
        <f t="array" aca="1" ref="N428" ca="1">IF($Q428="","",INDEX('Nhập liệu'!$O$10:$O$10000,'Chi tiết'!$Q428))</f>
        <v/>
      </c>
      <c r="O428" s="219" t="str">
        <f t="array" aca="1" ref="O428" ca="1">IF($Q428="","",INDEX('Nhập liệu'!$P$10:$P$10000,'Chi tiết'!$Q428))</f>
        <v/>
      </c>
      <c r="P428" s="257"/>
      <c r="Q428" s="222" t="str">
        <f ca="1">IF(TYPE(MATCH($D$6,OFFSET('Nhập liệu'!$C$10,Q427,0):'Nhập liệu'!$C$10000,0)+Q427)=16,"",MATCH($D$6,OFFSET('Nhập liệu'!$C$10,Q427,0):'Nhập liệu'!$C$10000,0)+Q427)</f>
        <v/>
      </c>
    </row>
    <row r="429" spans="2:17" ht="15.75" customHeight="1">
      <c r="B429" s="217" t="str">
        <f t="array" aca="1" ref="B429" ca="1">IF($Q429="","",INDEX('Nhập liệu'!$B$10:$B$10000,'Chi tiết'!$Q429))</f>
        <v/>
      </c>
      <c r="C429" s="262"/>
      <c r="D429" s="218" t="str">
        <f t="array" aca="1" ref="D429" ca="1">IF($Q429="","",INDEX('Nhập liệu'!$E$10:$E$10000,'Chi tiết'!$Q429))</f>
        <v/>
      </c>
      <c r="E429" s="219" t="str">
        <f t="array" aca="1" ref="E429" ca="1">IF($Q429="","",INDEX('Nhập liệu'!$F$10:$F$10000,'Chi tiết'!$Q429))</f>
        <v/>
      </c>
      <c r="F429" s="220" t="str">
        <f t="array" aca="1" ref="F429" ca="1">IF($Q429="","",INDEX('Nhập liệu'!$G$10:$G$10000,'Chi tiết'!$Q429))</f>
        <v/>
      </c>
      <c r="G429" s="219" t="str">
        <f t="array" aca="1" ref="G429" ca="1">IF($Q429="","",INDEX('Nhập liệu'!$H$10:$H$10000,'Chi tiết'!$Q429))</f>
        <v/>
      </c>
      <c r="H429" s="219" t="str">
        <f t="array" aca="1" ref="H429" ca="1">IF($Q429="","",INDEX('Nhập liệu'!$I$10:$I$10000,'Chi tiết'!$Q429))</f>
        <v/>
      </c>
      <c r="I429" s="219" t="str">
        <f t="array" aca="1" ref="I429" ca="1">IF($Q429="","",INDEX('Nhập liệu'!$J$10:$J$10000,'Chi tiết'!$Q429))</f>
        <v/>
      </c>
      <c r="J429" s="219" t="str">
        <f t="array" aca="1" ref="J429" ca="1">IF($Q429="","",INDEX('Nhập liệu'!$K$10:$K$10000,'Chi tiết'!$Q429))</f>
        <v/>
      </c>
      <c r="K429" s="219" t="str">
        <f t="array" aca="1" ref="K429" ca="1">IF($Q429="","",INDEX('Nhập liệu'!$L$10:$L$10000,'Chi tiết'!$Q429))</f>
        <v/>
      </c>
      <c r="L429" s="219" t="str">
        <f t="array" aca="1" ref="L429" ca="1">IF($Q429="","",INDEX('Nhập liệu'!$M$10:$M$10000,'Chi tiết'!$Q429))</f>
        <v/>
      </c>
      <c r="M429" s="219" t="str">
        <f t="array" aca="1" ref="M429" ca="1">IF($Q429="","",INDEX('Nhập liệu'!$N$10:$N$10000,'Chi tiết'!$Q429))</f>
        <v/>
      </c>
      <c r="N429" s="219" t="str">
        <f t="array" aca="1" ref="N429" ca="1">IF($Q429="","",INDEX('Nhập liệu'!$O$10:$O$10000,'Chi tiết'!$Q429))</f>
        <v/>
      </c>
      <c r="O429" s="219" t="str">
        <f t="array" aca="1" ref="O429" ca="1">IF($Q429="","",INDEX('Nhập liệu'!$P$10:$P$10000,'Chi tiết'!$Q429))</f>
        <v/>
      </c>
      <c r="P429" s="257"/>
      <c r="Q429" s="222" t="str">
        <f ca="1">IF(TYPE(MATCH($D$6,OFFSET('Nhập liệu'!$C$10,Q428,0):'Nhập liệu'!$C$10000,0)+Q428)=16,"",MATCH($D$6,OFFSET('Nhập liệu'!$C$10,Q428,0):'Nhập liệu'!$C$10000,0)+Q428)</f>
        <v/>
      </c>
    </row>
    <row r="430" spans="2:17" ht="15.75" customHeight="1">
      <c r="B430" s="217" t="str">
        <f t="array" aca="1" ref="B430" ca="1">IF($Q430="","",INDEX('Nhập liệu'!$B$10:$B$10000,'Chi tiết'!$Q430))</f>
        <v/>
      </c>
      <c r="C430" s="262"/>
      <c r="D430" s="218" t="str">
        <f t="array" aca="1" ref="D430" ca="1">IF($Q430="","",INDEX('Nhập liệu'!$E$10:$E$10000,'Chi tiết'!$Q430))</f>
        <v/>
      </c>
      <c r="E430" s="219" t="str">
        <f t="array" aca="1" ref="E430" ca="1">IF($Q430="","",INDEX('Nhập liệu'!$F$10:$F$10000,'Chi tiết'!$Q430))</f>
        <v/>
      </c>
      <c r="F430" s="220" t="str">
        <f t="array" aca="1" ref="F430" ca="1">IF($Q430="","",INDEX('Nhập liệu'!$G$10:$G$10000,'Chi tiết'!$Q430))</f>
        <v/>
      </c>
      <c r="G430" s="219" t="str">
        <f t="array" aca="1" ref="G430" ca="1">IF($Q430="","",INDEX('Nhập liệu'!$H$10:$H$10000,'Chi tiết'!$Q430))</f>
        <v/>
      </c>
      <c r="H430" s="219" t="str">
        <f t="array" aca="1" ref="H430" ca="1">IF($Q430="","",INDEX('Nhập liệu'!$I$10:$I$10000,'Chi tiết'!$Q430))</f>
        <v/>
      </c>
      <c r="I430" s="219" t="str">
        <f t="array" aca="1" ref="I430" ca="1">IF($Q430="","",INDEX('Nhập liệu'!$J$10:$J$10000,'Chi tiết'!$Q430))</f>
        <v/>
      </c>
      <c r="J430" s="219" t="str">
        <f t="array" aca="1" ref="J430" ca="1">IF($Q430="","",INDEX('Nhập liệu'!$K$10:$K$10000,'Chi tiết'!$Q430))</f>
        <v/>
      </c>
      <c r="K430" s="219" t="str">
        <f t="array" aca="1" ref="K430" ca="1">IF($Q430="","",INDEX('Nhập liệu'!$L$10:$L$10000,'Chi tiết'!$Q430))</f>
        <v/>
      </c>
      <c r="L430" s="219" t="str">
        <f t="array" aca="1" ref="L430" ca="1">IF($Q430="","",INDEX('Nhập liệu'!$M$10:$M$10000,'Chi tiết'!$Q430))</f>
        <v/>
      </c>
      <c r="M430" s="219" t="str">
        <f t="array" aca="1" ref="M430" ca="1">IF($Q430="","",INDEX('Nhập liệu'!$N$10:$N$10000,'Chi tiết'!$Q430))</f>
        <v/>
      </c>
      <c r="N430" s="219" t="str">
        <f t="array" aca="1" ref="N430" ca="1">IF($Q430="","",INDEX('Nhập liệu'!$O$10:$O$10000,'Chi tiết'!$Q430))</f>
        <v/>
      </c>
      <c r="O430" s="219" t="str">
        <f t="array" aca="1" ref="O430" ca="1">IF($Q430="","",INDEX('Nhập liệu'!$P$10:$P$10000,'Chi tiết'!$Q430))</f>
        <v/>
      </c>
      <c r="P430" s="257"/>
      <c r="Q430" s="222" t="str">
        <f ca="1">IF(TYPE(MATCH($D$6,OFFSET('Nhập liệu'!$C$10,Q429,0):'Nhập liệu'!$C$10000,0)+Q429)=16,"",MATCH($D$6,OFFSET('Nhập liệu'!$C$10,Q429,0):'Nhập liệu'!$C$10000,0)+Q429)</f>
        <v/>
      </c>
    </row>
    <row r="431" spans="2:17" ht="15.75" customHeight="1">
      <c r="B431" s="217" t="str">
        <f t="array" aca="1" ref="B431" ca="1">IF($Q431="","",INDEX('Nhập liệu'!$B$10:$B$10000,'Chi tiết'!$Q431))</f>
        <v/>
      </c>
      <c r="C431" s="262"/>
      <c r="D431" s="218" t="str">
        <f t="array" aca="1" ref="D431" ca="1">IF($Q431="","",INDEX('Nhập liệu'!$E$10:$E$10000,'Chi tiết'!$Q431))</f>
        <v/>
      </c>
      <c r="E431" s="219" t="str">
        <f t="array" aca="1" ref="E431" ca="1">IF($Q431="","",INDEX('Nhập liệu'!$F$10:$F$10000,'Chi tiết'!$Q431))</f>
        <v/>
      </c>
      <c r="F431" s="220" t="str">
        <f t="array" aca="1" ref="F431" ca="1">IF($Q431="","",INDEX('Nhập liệu'!$G$10:$G$10000,'Chi tiết'!$Q431))</f>
        <v/>
      </c>
      <c r="G431" s="219" t="str">
        <f t="array" aca="1" ref="G431" ca="1">IF($Q431="","",INDEX('Nhập liệu'!$H$10:$H$10000,'Chi tiết'!$Q431))</f>
        <v/>
      </c>
      <c r="H431" s="219" t="str">
        <f t="array" aca="1" ref="H431" ca="1">IF($Q431="","",INDEX('Nhập liệu'!$I$10:$I$10000,'Chi tiết'!$Q431))</f>
        <v/>
      </c>
      <c r="I431" s="219" t="str">
        <f t="array" aca="1" ref="I431" ca="1">IF($Q431="","",INDEX('Nhập liệu'!$J$10:$J$10000,'Chi tiết'!$Q431))</f>
        <v/>
      </c>
      <c r="J431" s="219" t="str">
        <f t="array" aca="1" ref="J431" ca="1">IF($Q431="","",INDEX('Nhập liệu'!$K$10:$K$10000,'Chi tiết'!$Q431))</f>
        <v/>
      </c>
      <c r="K431" s="219" t="str">
        <f t="array" aca="1" ref="K431" ca="1">IF($Q431="","",INDEX('Nhập liệu'!$L$10:$L$10000,'Chi tiết'!$Q431))</f>
        <v/>
      </c>
      <c r="L431" s="219" t="str">
        <f t="array" aca="1" ref="L431" ca="1">IF($Q431="","",INDEX('Nhập liệu'!$M$10:$M$10000,'Chi tiết'!$Q431))</f>
        <v/>
      </c>
      <c r="M431" s="219" t="str">
        <f t="array" aca="1" ref="M431" ca="1">IF($Q431="","",INDEX('Nhập liệu'!$N$10:$N$10000,'Chi tiết'!$Q431))</f>
        <v/>
      </c>
      <c r="N431" s="219" t="str">
        <f t="array" aca="1" ref="N431" ca="1">IF($Q431="","",INDEX('Nhập liệu'!$O$10:$O$10000,'Chi tiết'!$Q431))</f>
        <v/>
      </c>
      <c r="O431" s="219" t="str">
        <f t="array" aca="1" ref="O431" ca="1">IF($Q431="","",INDEX('Nhập liệu'!$P$10:$P$10000,'Chi tiết'!$Q431))</f>
        <v/>
      </c>
      <c r="P431" s="257"/>
      <c r="Q431" s="222" t="str">
        <f ca="1">IF(TYPE(MATCH($D$6,OFFSET('Nhập liệu'!$C$10,Q430,0):'Nhập liệu'!$C$10000,0)+Q430)=16,"",MATCH($D$6,OFFSET('Nhập liệu'!$C$10,Q430,0):'Nhập liệu'!$C$10000,0)+Q430)</f>
        <v/>
      </c>
    </row>
    <row r="432" spans="2:17" ht="15.75" customHeight="1">
      <c r="B432" s="217" t="str">
        <f t="array" aca="1" ref="B432" ca="1">IF($Q432="","",INDEX('Nhập liệu'!$B$10:$B$10000,'Chi tiết'!$Q432))</f>
        <v/>
      </c>
      <c r="C432" s="262"/>
      <c r="D432" s="218" t="str">
        <f t="array" aca="1" ref="D432" ca="1">IF($Q432="","",INDEX('Nhập liệu'!$E$10:$E$10000,'Chi tiết'!$Q432))</f>
        <v/>
      </c>
      <c r="E432" s="219" t="str">
        <f t="array" aca="1" ref="E432" ca="1">IF($Q432="","",INDEX('Nhập liệu'!$F$10:$F$10000,'Chi tiết'!$Q432))</f>
        <v/>
      </c>
      <c r="F432" s="220" t="str">
        <f t="array" aca="1" ref="F432" ca="1">IF($Q432="","",INDEX('Nhập liệu'!$G$10:$G$10000,'Chi tiết'!$Q432))</f>
        <v/>
      </c>
      <c r="G432" s="219" t="str">
        <f t="array" aca="1" ref="G432" ca="1">IF($Q432="","",INDEX('Nhập liệu'!$H$10:$H$10000,'Chi tiết'!$Q432))</f>
        <v/>
      </c>
      <c r="H432" s="219" t="str">
        <f t="array" aca="1" ref="H432" ca="1">IF($Q432="","",INDEX('Nhập liệu'!$I$10:$I$10000,'Chi tiết'!$Q432))</f>
        <v/>
      </c>
      <c r="I432" s="219" t="str">
        <f t="array" aca="1" ref="I432" ca="1">IF($Q432="","",INDEX('Nhập liệu'!$J$10:$J$10000,'Chi tiết'!$Q432))</f>
        <v/>
      </c>
      <c r="J432" s="219" t="str">
        <f t="array" aca="1" ref="J432" ca="1">IF($Q432="","",INDEX('Nhập liệu'!$K$10:$K$10000,'Chi tiết'!$Q432))</f>
        <v/>
      </c>
      <c r="K432" s="219" t="str">
        <f t="array" aca="1" ref="K432" ca="1">IF($Q432="","",INDEX('Nhập liệu'!$L$10:$L$10000,'Chi tiết'!$Q432))</f>
        <v/>
      </c>
      <c r="L432" s="219" t="str">
        <f t="array" aca="1" ref="L432" ca="1">IF($Q432="","",INDEX('Nhập liệu'!$M$10:$M$10000,'Chi tiết'!$Q432))</f>
        <v/>
      </c>
      <c r="M432" s="219" t="str">
        <f t="array" aca="1" ref="M432" ca="1">IF($Q432="","",INDEX('Nhập liệu'!$N$10:$N$10000,'Chi tiết'!$Q432))</f>
        <v/>
      </c>
      <c r="N432" s="219" t="str">
        <f t="array" aca="1" ref="N432" ca="1">IF($Q432="","",INDEX('Nhập liệu'!$O$10:$O$10000,'Chi tiết'!$Q432))</f>
        <v/>
      </c>
      <c r="O432" s="219" t="str">
        <f t="array" aca="1" ref="O432" ca="1">IF($Q432="","",INDEX('Nhập liệu'!$P$10:$P$10000,'Chi tiết'!$Q432))</f>
        <v/>
      </c>
      <c r="P432" s="257"/>
      <c r="Q432" s="222" t="str">
        <f ca="1">IF(TYPE(MATCH($D$6,OFFSET('Nhập liệu'!$C$10,Q431,0):'Nhập liệu'!$C$10000,0)+Q431)=16,"",MATCH($D$6,OFFSET('Nhập liệu'!$C$10,Q431,0):'Nhập liệu'!$C$10000,0)+Q431)</f>
        <v/>
      </c>
    </row>
    <row r="433" spans="2:17" ht="15.75" customHeight="1">
      <c r="B433" s="217" t="str">
        <f t="array" aca="1" ref="B433" ca="1">IF($Q433="","",INDEX('Nhập liệu'!$B$10:$B$10000,'Chi tiết'!$Q433))</f>
        <v/>
      </c>
      <c r="C433" s="262"/>
      <c r="D433" s="218" t="str">
        <f t="array" aca="1" ref="D433" ca="1">IF($Q433="","",INDEX('Nhập liệu'!$E$10:$E$10000,'Chi tiết'!$Q433))</f>
        <v/>
      </c>
      <c r="E433" s="219" t="str">
        <f t="array" aca="1" ref="E433" ca="1">IF($Q433="","",INDEX('Nhập liệu'!$F$10:$F$10000,'Chi tiết'!$Q433))</f>
        <v/>
      </c>
      <c r="F433" s="220" t="str">
        <f t="array" aca="1" ref="F433" ca="1">IF($Q433="","",INDEX('Nhập liệu'!$G$10:$G$10000,'Chi tiết'!$Q433))</f>
        <v/>
      </c>
      <c r="G433" s="219" t="str">
        <f t="array" aca="1" ref="G433" ca="1">IF($Q433="","",INDEX('Nhập liệu'!$H$10:$H$10000,'Chi tiết'!$Q433))</f>
        <v/>
      </c>
      <c r="H433" s="219" t="str">
        <f t="array" aca="1" ref="H433" ca="1">IF($Q433="","",INDEX('Nhập liệu'!$I$10:$I$10000,'Chi tiết'!$Q433))</f>
        <v/>
      </c>
      <c r="I433" s="219" t="str">
        <f t="array" aca="1" ref="I433" ca="1">IF($Q433="","",INDEX('Nhập liệu'!$J$10:$J$10000,'Chi tiết'!$Q433))</f>
        <v/>
      </c>
      <c r="J433" s="219" t="str">
        <f t="array" aca="1" ref="J433" ca="1">IF($Q433="","",INDEX('Nhập liệu'!$K$10:$K$10000,'Chi tiết'!$Q433))</f>
        <v/>
      </c>
      <c r="K433" s="219" t="str">
        <f t="array" aca="1" ref="K433" ca="1">IF($Q433="","",INDEX('Nhập liệu'!$L$10:$L$10000,'Chi tiết'!$Q433))</f>
        <v/>
      </c>
      <c r="L433" s="219" t="str">
        <f t="array" aca="1" ref="L433" ca="1">IF($Q433="","",INDEX('Nhập liệu'!$M$10:$M$10000,'Chi tiết'!$Q433))</f>
        <v/>
      </c>
      <c r="M433" s="219" t="str">
        <f t="array" aca="1" ref="M433" ca="1">IF($Q433="","",INDEX('Nhập liệu'!$N$10:$N$10000,'Chi tiết'!$Q433))</f>
        <v/>
      </c>
      <c r="N433" s="219" t="str">
        <f t="array" aca="1" ref="N433" ca="1">IF($Q433="","",INDEX('Nhập liệu'!$O$10:$O$10000,'Chi tiết'!$Q433))</f>
        <v/>
      </c>
      <c r="O433" s="219" t="str">
        <f t="array" aca="1" ref="O433" ca="1">IF($Q433="","",INDEX('Nhập liệu'!$P$10:$P$10000,'Chi tiết'!$Q433))</f>
        <v/>
      </c>
      <c r="P433" s="257"/>
      <c r="Q433" s="222" t="str">
        <f ca="1">IF(TYPE(MATCH($D$6,OFFSET('Nhập liệu'!$C$10,Q432,0):'Nhập liệu'!$C$10000,0)+Q432)=16,"",MATCH($D$6,OFFSET('Nhập liệu'!$C$10,Q432,0):'Nhập liệu'!$C$10000,0)+Q432)</f>
        <v/>
      </c>
    </row>
    <row r="434" spans="2:17" ht="15.75" customHeight="1">
      <c r="B434" s="217" t="str">
        <f t="array" aca="1" ref="B434" ca="1">IF($Q434="","",INDEX('Nhập liệu'!$B$10:$B$10000,'Chi tiết'!$Q434))</f>
        <v/>
      </c>
      <c r="C434" s="262"/>
      <c r="D434" s="218" t="str">
        <f t="array" aca="1" ref="D434" ca="1">IF($Q434="","",INDEX('Nhập liệu'!$E$10:$E$10000,'Chi tiết'!$Q434))</f>
        <v/>
      </c>
      <c r="E434" s="219" t="str">
        <f t="array" aca="1" ref="E434" ca="1">IF($Q434="","",INDEX('Nhập liệu'!$F$10:$F$10000,'Chi tiết'!$Q434))</f>
        <v/>
      </c>
      <c r="F434" s="220" t="str">
        <f t="array" aca="1" ref="F434" ca="1">IF($Q434="","",INDEX('Nhập liệu'!$G$10:$G$10000,'Chi tiết'!$Q434))</f>
        <v/>
      </c>
      <c r="G434" s="219" t="str">
        <f t="array" aca="1" ref="G434" ca="1">IF($Q434="","",INDEX('Nhập liệu'!$H$10:$H$10000,'Chi tiết'!$Q434))</f>
        <v/>
      </c>
      <c r="H434" s="219" t="str">
        <f t="array" aca="1" ref="H434" ca="1">IF($Q434="","",INDEX('Nhập liệu'!$I$10:$I$10000,'Chi tiết'!$Q434))</f>
        <v/>
      </c>
      <c r="I434" s="219" t="str">
        <f t="array" aca="1" ref="I434" ca="1">IF($Q434="","",INDEX('Nhập liệu'!$J$10:$J$10000,'Chi tiết'!$Q434))</f>
        <v/>
      </c>
      <c r="J434" s="219" t="str">
        <f t="array" aca="1" ref="J434" ca="1">IF($Q434="","",INDEX('Nhập liệu'!$K$10:$K$10000,'Chi tiết'!$Q434))</f>
        <v/>
      </c>
      <c r="K434" s="219" t="str">
        <f t="array" aca="1" ref="K434" ca="1">IF($Q434="","",INDEX('Nhập liệu'!$L$10:$L$10000,'Chi tiết'!$Q434))</f>
        <v/>
      </c>
      <c r="L434" s="219" t="str">
        <f t="array" aca="1" ref="L434" ca="1">IF($Q434="","",INDEX('Nhập liệu'!$M$10:$M$10000,'Chi tiết'!$Q434))</f>
        <v/>
      </c>
      <c r="M434" s="219" t="str">
        <f t="array" aca="1" ref="M434" ca="1">IF($Q434="","",INDEX('Nhập liệu'!$N$10:$N$10000,'Chi tiết'!$Q434))</f>
        <v/>
      </c>
      <c r="N434" s="219" t="str">
        <f t="array" aca="1" ref="N434" ca="1">IF($Q434="","",INDEX('Nhập liệu'!$O$10:$O$10000,'Chi tiết'!$Q434))</f>
        <v/>
      </c>
      <c r="O434" s="219" t="str">
        <f t="array" aca="1" ref="O434" ca="1">IF($Q434="","",INDEX('Nhập liệu'!$P$10:$P$10000,'Chi tiết'!$Q434))</f>
        <v/>
      </c>
      <c r="P434" s="257"/>
      <c r="Q434" s="222" t="str">
        <f ca="1">IF(TYPE(MATCH($D$6,OFFSET('Nhập liệu'!$C$10,Q433,0):'Nhập liệu'!$C$10000,0)+Q433)=16,"",MATCH($D$6,OFFSET('Nhập liệu'!$C$10,Q433,0):'Nhập liệu'!$C$10000,0)+Q433)</f>
        <v/>
      </c>
    </row>
    <row r="435" spans="2:17" ht="15.75" customHeight="1">
      <c r="B435" s="217" t="str">
        <f t="array" aca="1" ref="B435" ca="1">IF($Q435="","",INDEX('Nhập liệu'!$B$10:$B$10000,'Chi tiết'!$Q435))</f>
        <v/>
      </c>
      <c r="C435" s="262"/>
      <c r="D435" s="218" t="str">
        <f t="array" aca="1" ref="D435" ca="1">IF($Q435="","",INDEX('Nhập liệu'!$E$10:$E$10000,'Chi tiết'!$Q435))</f>
        <v/>
      </c>
      <c r="E435" s="219" t="str">
        <f t="array" aca="1" ref="E435" ca="1">IF($Q435="","",INDEX('Nhập liệu'!$F$10:$F$10000,'Chi tiết'!$Q435))</f>
        <v/>
      </c>
      <c r="F435" s="220" t="str">
        <f t="array" aca="1" ref="F435" ca="1">IF($Q435="","",INDEX('Nhập liệu'!$G$10:$G$10000,'Chi tiết'!$Q435))</f>
        <v/>
      </c>
      <c r="G435" s="219" t="str">
        <f t="array" aca="1" ref="G435" ca="1">IF($Q435="","",INDEX('Nhập liệu'!$H$10:$H$10000,'Chi tiết'!$Q435))</f>
        <v/>
      </c>
      <c r="H435" s="219" t="str">
        <f t="array" aca="1" ref="H435" ca="1">IF($Q435="","",INDEX('Nhập liệu'!$I$10:$I$10000,'Chi tiết'!$Q435))</f>
        <v/>
      </c>
      <c r="I435" s="219" t="str">
        <f t="array" aca="1" ref="I435" ca="1">IF($Q435="","",INDEX('Nhập liệu'!$J$10:$J$10000,'Chi tiết'!$Q435))</f>
        <v/>
      </c>
      <c r="J435" s="219" t="str">
        <f t="array" aca="1" ref="J435" ca="1">IF($Q435="","",INDEX('Nhập liệu'!$K$10:$K$10000,'Chi tiết'!$Q435))</f>
        <v/>
      </c>
      <c r="K435" s="219" t="str">
        <f t="array" aca="1" ref="K435" ca="1">IF($Q435="","",INDEX('Nhập liệu'!$L$10:$L$10000,'Chi tiết'!$Q435))</f>
        <v/>
      </c>
      <c r="L435" s="219" t="str">
        <f t="array" aca="1" ref="L435" ca="1">IF($Q435="","",INDEX('Nhập liệu'!$M$10:$M$10000,'Chi tiết'!$Q435))</f>
        <v/>
      </c>
      <c r="M435" s="219" t="str">
        <f t="array" aca="1" ref="M435" ca="1">IF($Q435="","",INDEX('Nhập liệu'!$N$10:$N$10000,'Chi tiết'!$Q435))</f>
        <v/>
      </c>
      <c r="N435" s="219" t="str">
        <f t="array" aca="1" ref="N435" ca="1">IF($Q435="","",INDEX('Nhập liệu'!$O$10:$O$10000,'Chi tiết'!$Q435))</f>
        <v/>
      </c>
      <c r="O435" s="219" t="str">
        <f t="array" aca="1" ref="O435" ca="1">IF($Q435="","",INDEX('Nhập liệu'!$P$10:$P$10000,'Chi tiết'!$Q435))</f>
        <v/>
      </c>
      <c r="P435" s="257"/>
      <c r="Q435" s="222" t="str">
        <f ca="1">IF(TYPE(MATCH($D$6,OFFSET('Nhập liệu'!$C$10,Q434,0):'Nhập liệu'!$C$10000,0)+Q434)=16,"",MATCH($D$6,OFFSET('Nhập liệu'!$C$10,Q434,0):'Nhập liệu'!$C$10000,0)+Q434)</f>
        <v/>
      </c>
    </row>
    <row r="436" spans="2:17" ht="15.75" customHeight="1">
      <c r="B436" s="217" t="str">
        <f t="array" aca="1" ref="B436" ca="1">IF($Q436="","",INDEX('Nhập liệu'!$B$10:$B$10000,'Chi tiết'!$Q436))</f>
        <v/>
      </c>
      <c r="C436" s="262"/>
      <c r="D436" s="218" t="str">
        <f t="array" aca="1" ref="D436" ca="1">IF($Q436="","",INDEX('Nhập liệu'!$E$10:$E$10000,'Chi tiết'!$Q436))</f>
        <v/>
      </c>
      <c r="E436" s="219" t="str">
        <f t="array" aca="1" ref="E436" ca="1">IF($Q436="","",INDEX('Nhập liệu'!$F$10:$F$10000,'Chi tiết'!$Q436))</f>
        <v/>
      </c>
      <c r="F436" s="220" t="str">
        <f t="array" aca="1" ref="F436" ca="1">IF($Q436="","",INDEX('Nhập liệu'!$G$10:$G$10000,'Chi tiết'!$Q436))</f>
        <v/>
      </c>
      <c r="G436" s="219" t="str">
        <f t="array" aca="1" ref="G436" ca="1">IF($Q436="","",INDEX('Nhập liệu'!$H$10:$H$10000,'Chi tiết'!$Q436))</f>
        <v/>
      </c>
      <c r="H436" s="219" t="str">
        <f t="array" aca="1" ref="H436" ca="1">IF($Q436="","",INDEX('Nhập liệu'!$I$10:$I$10000,'Chi tiết'!$Q436))</f>
        <v/>
      </c>
      <c r="I436" s="219" t="str">
        <f t="array" aca="1" ref="I436" ca="1">IF($Q436="","",INDEX('Nhập liệu'!$J$10:$J$10000,'Chi tiết'!$Q436))</f>
        <v/>
      </c>
      <c r="J436" s="219" t="str">
        <f t="array" aca="1" ref="J436" ca="1">IF($Q436="","",INDEX('Nhập liệu'!$K$10:$K$10000,'Chi tiết'!$Q436))</f>
        <v/>
      </c>
      <c r="K436" s="219" t="str">
        <f t="array" aca="1" ref="K436" ca="1">IF($Q436="","",INDEX('Nhập liệu'!$L$10:$L$10000,'Chi tiết'!$Q436))</f>
        <v/>
      </c>
      <c r="L436" s="219" t="str">
        <f t="array" aca="1" ref="L436" ca="1">IF($Q436="","",INDEX('Nhập liệu'!$M$10:$M$10000,'Chi tiết'!$Q436))</f>
        <v/>
      </c>
      <c r="M436" s="219" t="str">
        <f t="array" aca="1" ref="M436" ca="1">IF($Q436="","",INDEX('Nhập liệu'!$N$10:$N$10000,'Chi tiết'!$Q436))</f>
        <v/>
      </c>
      <c r="N436" s="219" t="str">
        <f t="array" aca="1" ref="N436" ca="1">IF($Q436="","",INDEX('Nhập liệu'!$O$10:$O$10000,'Chi tiết'!$Q436))</f>
        <v/>
      </c>
      <c r="O436" s="219" t="str">
        <f t="array" aca="1" ref="O436" ca="1">IF($Q436="","",INDEX('Nhập liệu'!$P$10:$P$10000,'Chi tiết'!$Q436))</f>
        <v/>
      </c>
      <c r="P436" s="257"/>
      <c r="Q436" s="222" t="str">
        <f ca="1">IF(TYPE(MATCH($D$6,OFFSET('Nhập liệu'!$C$10,Q435,0):'Nhập liệu'!$C$10000,0)+Q435)=16,"",MATCH($D$6,OFFSET('Nhập liệu'!$C$10,Q435,0):'Nhập liệu'!$C$10000,0)+Q435)</f>
        <v/>
      </c>
    </row>
    <row r="437" spans="2:17" ht="15.75" customHeight="1">
      <c r="B437" s="217" t="str">
        <f t="array" aca="1" ref="B437" ca="1">IF($Q437="","",INDEX('Nhập liệu'!$B$10:$B$10000,'Chi tiết'!$Q437))</f>
        <v/>
      </c>
      <c r="C437" s="262"/>
      <c r="D437" s="218" t="str">
        <f t="array" aca="1" ref="D437" ca="1">IF($Q437="","",INDEX('Nhập liệu'!$E$10:$E$10000,'Chi tiết'!$Q437))</f>
        <v/>
      </c>
      <c r="E437" s="219" t="str">
        <f t="array" aca="1" ref="E437" ca="1">IF($Q437="","",INDEX('Nhập liệu'!$F$10:$F$10000,'Chi tiết'!$Q437))</f>
        <v/>
      </c>
      <c r="F437" s="220" t="str">
        <f t="array" aca="1" ref="F437" ca="1">IF($Q437="","",INDEX('Nhập liệu'!$G$10:$G$10000,'Chi tiết'!$Q437))</f>
        <v/>
      </c>
      <c r="G437" s="219" t="str">
        <f t="array" aca="1" ref="G437" ca="1">IF($Q437="","",INDEX('Nhập liệu'!$H$10:$H$10000,'Chi tiết'!$Q437))</f>
        <v/>
      </c>
      <c r="H437" s="219" t="str">
        <f t="array" aca="1" ref="H437" ca="1">IF($Q437="","",INDEX('Nhập liệu'!$I$10:$I$10000,'Chi tiết'!$Q437))</f>
        <v/>
      </c>
      <c r="I437" s="219" t="str">
        <f t="array" aca="1" ref="I437" ca="1">IF($Q437="","",INDEX('Nhập liệu'!$J$10:$J$10000,'Chi tiết'!$Q437))</f>
        <v/>
      </c>
      <c r="J437" s="219" t="str">
        <f t="array" aca="1" ref="J437" ca="1">IF($Q437="","",INDEX('Nhập liệu'!$K$10:$K$10000,'Chi tiết'!$Q437))</f>
        <v/>
      </c>
      <c r="K437" s="219" t="str">
        <f t="array" aca="1" ref="K437" ca="1">IF($Q437="","",INDEX('Nhập liệu'!$L$10:$L$10000,'Chi tiết'!$Q437))</f>
        <v/>
      </c>
      <c r="L437" s="219" t="str">
        <f t="array" aca="1" ref="L437" ca="1">IF($Q437="","",INDEX('Nhập liệu'!$M$10:$M$10000,'Chi tiết'!$Q437))</f>
        <v/>
      </c>
      <c r="M437" s="219" t="str">
        <f t="array" aca="1" ref="M437" ca="1">IF($Q437="","",INDEX('Nhập liệu'!$N$10:$N$10000,'Chi tiết'!$Q437))</f>
        <v/>
      </c>
      <c r="N437" s="219" t="str">
        <f t="array" aca="1" ref="N437" ca="1">IF($Q437="","",INDEX('Nhập liệu'!$O$10:$O$10000,'Chi tiết'!$Q437))</f>
        <v/>
      </c>
      <c r="O437" s="219" t="str">
        <f t="array" aca="1" ref="O437" ca="1">IF($Q437="","",INDEX('Nhập liệu'!$P$10:$P$10000,'Chi tiết'!$Q437))</f>
        <v/>
      </c>
      <c r="P437" s="257"/>
      <c r="Q437" s="222" t="str">
        <f ca="1">IF(TYPE(MATCH($D$6,OFFSET('Nhập liệu'!$C$10,Q436,0):'Nhập liệu'!$C$10000,0)+Q436)=16,"",MATCH($D$6,OFFSET('Nhập liệu'!$C$10,Q436,0):'Nhập liệu'!$C$10000,0)+Q436)</f>
        <v/>
      </c>
    </row>
    <row r="438" spans="2:17" ht="15.75" customHeight="1">
      <c r="B438" s="217" t="str">
        <f t="array" aca="1" ref="B438" ca="1">IF($Q438="","",INDEX('Nhập liệu'!$B$10:$B$10000,'Chi tiết'!$Q438))</f>
        <v/>
      </c>
      <c r="C438" s="262"/>
      <c r="D438" s="218" t="str">
        <f t="array" aca="1" ref="D438" ca="1">IF($Q438="","",INDEX('Nhập liệu'!$E$10:$E$10000,'Chi tiết'!$Q438))</f>
        <v/>
      </c>
      <c r="E438" s="219" t="str">
        <f t="array" aca="1" ref="E438" ca="1">IF($Q438="","",INDEX('Nhập liệu'!$F$10:$F$10000,'Chi tiết'!$Q438))</f>
        <v/>
      </c>
      <c r="F438" s="220" t="str">
        <f t="array" aca="1" ref="F438" ca="1">IF($Q438="","",INDEX('Nhập liệu'!$G$10:$G$10000,'Chi tiết'!$Q438))</f>
        <v/>
      </c>
      <c r="G438" s="219" t="str">
        <f t="array" aca="1" ref="G438" ca="1">IF($Q438="","",INDEX('Nhập liệu'!$H$10:$H$10000,'Chi tiết'!$Q438))</f>
        <v/>
      </c>
      <c r="H438" s="219" t="str">
        <f t="array" aca="1" ref="H438" ca="1">IF($Q438="","",INDEX('Nhập liệu'!$I$10:$I$10000,'Chi tiết'!$Q438))</f>
        <v/>
      </c>
      <c r="I438" s="219" t="str">
        <f t="array" aca="1" ref="I438" ca="1">IF($Q438="","",INDEX('Nhập liệu'!$J$10:$J$10000,'Chi tiết'!$Q438))</f>
        <v/>
      </c>
      <c r="J438" s="219" t="str">
        <f t="array" aca="1" ref="J438" ca="1">IF($Q438="","",INDEX('Nhập liệu'!$K$10:$K$10000,'Chi tiết'!$Q438))</f>
        <v/>
      </c>
      <c r="K438" s="219" t="str">
        <f t="array" aca="1" ref="K438" ca="1">IF($Q438="","",INDEX('Nhập liệu'!$L$10:$L$10000,'Chi tiết'!$Q438))</f>
        <v/>
      </c>
      <c r="L438" s="219" t="str">
        <f t="array" aca="1" ref="L438" ca="1">IF($Q438="","",INDEX('Nhập liệu'!$M$10:$M$10000,'Chi tiết'!$Q438))</f>
        <v/>
      </c>
      <c r="M438" s="219" t="str">
        <f t="array" aca="1" ref="M438" ca="1">IF($Q438="","",INDEX('Nhập liệu'!$N$10:$N$10000,'Chi tiết'!$Q438))</f>
        <v/>
      </c>
      <c r="N438" s="219" t="str">
        <f t="array" aca="1" ref="N438" ca="1">IF($Q438="","",INDEX('Nhập liệu'!$O$10:$O$10000,'Chi tiết'!$Q438))</f>
        <v/>
      </c>
      <c r="O438" s="219" t="str">
        <f t="array" aca="1" ref="O438" ca="1">IF($Q438="","",INDEX('Nhập liệu'!$P$10:$P$10000,'Chi tiết'!$Q438))</f>
        <v/>
      </c>
      <c r="P438" s="257"/>
      <c r="Q438" s="222" t="str">
        <f ca="1">IF(TYPE(MATCH($D$6,OFFSET('Nhập liệu'!$C$10,Q437,0):'Nhập liệu'!$C$10000,0)+Q437)=16,"",MATCH($D$6,OFFSET('Nhập liệu'!$C$10,Q437,0):'Nhập liệu'!$C$10000,0)+Q437)</f>
        <v/>
      </c>
    </row>
    <row r="439" spans="2:17" ht="15.75" customHeight="1">
      <c r="B439" s="217" t="str">
        <f t="array" aca="1" ref="B439" ca="1">IF($Q439="","",INDEX('Nhập liệu'!$B$10:$B$10000,'Chi tiết'!$Q439))</f>
        <v/>
      </c>
      <c r="C439" s="262"/>
      <c r="D439" s="218" t="str">
        <f t="array" aca="1" ref="D439" ca="1">IF($Q439="","",INDEX('Nhập liệu'!$E$10:$E$10000,'Chi tiết'!$Q439))</f>
        <v/>
      </c>
      <c r="E439" s="219" t="str">
        <f t="array" aca="1" ref="E439" ca="1">IF($Q439="","",INDEX('Nhập liệu'!$F$10:$F$10000,'Chi tiết'!$Q439))</f>
        <v/>
      </c>
      <c r="F439" s="220" t="str">
        <f t="array" aca="1" ref="F439" ca="1">IF($Q439="","",INDEX('Nhập liệu'!$G$10:$G$10000,'Chi tiết'!$Q439))</f>
        <v/>
      </c>
      <c r="G439" s="219" t="str">
        <f t="array" aca="1" ref="G439" ca="1">IF($Q439="","",INDEX('Nhập liệu'!$H$10:$H$10000,'Chi tiết'!$Q439))</f>
        <v/>
      </c>
      <c r="H439" s="219" t="str">
        <f t="array" aca="1" ref="H439" ca="1">IF($Q439="","",INDEX('Nhập liệu'!$I$10:$I$10000,'Chi tiết'!$Q439))</f>
        <v/>
      </c>
      <c r="I439" s="219" t="str">
        <f t="array" aca="1" ref="I439" ca="1">IF($Q439="","",INDEX('Nhập liệu'!$J$10:$J$10000,'Chi tiết'!$Q439))</f>
        <v/>
      </c>
      <c r="J439" s="219" t="str">
        <f t="array" aca="1" ref="J439" ca="1">IF($Q439="","",INDEX('Nhập liệu'!$K$10:$K$10000,'Chi tiết'!$Q439))</f>
        <v/>
      </c>
      <c r="K439" s="219" t="str">
        <f t="array" aca="1" ref="K439" ca="1">IF($Q439="","",INDEX('Nhập liệu'!$L$10:$L$10000,'Chi tiết'!$Q439))</f>
        <v/>
      </c>
      <c r="L439" s="219" t="str">
        <f t="array" aca="1" ref="L439" ca="1">IF($Q439="","",INDEX('Nhập liệu'!$M$10:$M$10000,'Chi tiết'!$Q439))</f>
        <v/>
      </c>
      <c r="M439" s="219" t="str">
        <f t="array" aca="1" ref="M439" ca="1">IF($Q439="","",INDEX('Nhập liệu'!$N$10:$N$10000,'Chi tiết'!$Q439))</f>
        <v/>
      </c>
      <c r="N439" s="219" t="str">
        <f t="array" aca="1" ref="N439" ca="1">IF($Q439="","",INDEX('Nhập liệu'!$O$10:$O$10000,'Chi tiết'!$Q439))</f>
        <v/>
      </c>
      <c r="O439" s="219" t="str">
        <f t="array" aca="1" ref="O439" ca="1">IF($Q439="","",INDEX('Nhập liệu'!$P$10:$P$10000,'Chi tiết'!$Q439))</f>
        <v/>
      </c>
      <c r="P439" s="257"/>
      <c r="Q439" s="222" t="str">
        <f ca="1">IF(TYPE(MATCH($D$6,OFFSET('Nhập liệu'!$C$10,Q438,0):'Nhập liệu'!$C$10000,0)+Q438)=16,"",MATCH($D$6,OFFSET('Nhập liệu'!$C$10,Q438,0):'Nhập liệu'!$C$10000,0)+Q438)</f>
        <v/>
      </c>
    </row>
    <row r="440" spans="2:17" ht="15.75" customHeight="1">
      <c r="B440" s="217" t="str">
        <f t="array" aca="1" ref="B440" ca="1">IF($Q440="","",INDEX('Nhập liệu'!$B$10:$B$10000,'Chi tiết'!$Q440))</f>
        <v/>
      </c>
      <c r="C440" s="262"/>
      <c r="D440" s="218" t="str">
        <f t="array" aca="1" ref="D440" ca="1">IF($Q440="","",INDEX('Nhập liệu'!$E$10:$E$10000,'Chi tiết'!$Q440))</f>
        <v/>
      </c>
      <c r="E440" s="219" t="str">
        <f t="array" aca="1" ref="E440" ca="1">IF($Q440="","",INDEX('Nhập liệu'!$F$10:$F$10000,'Chi tiết'!$Q440))</f>
        <v/>
      </c>
      <c r="F440" s="220" t="str">
        <f t="array" aca="1" ref="F440" ca="1">IF($Q440="","",INDEX('Nhập liệu'!$G$10:$G$10000,'Chi tiết'!$Q440))</f>
        <v/>
      </c>
      <c r="G440" s="219" t="str">
        <f t="array" aca="1" ref="G440" ca="1">IF($Q440="","",INDEX('Nhập liệu'!$H$10:$H$10000,'Chi tiết'!$Q440))</f>
        <v/>
      </c>
      <c r="H440" s="219" t="str">
        <f t="array" aca="1" ref="H440" ca="1">IF($Q440="","",INDEX('Nhập liệu'!$I$10:$I$10000,'Chi tiết'!$Q440))</f>
        <v/>
      </c>
      <c r="I440" s="219" t="str">
        <f t="array" aca="1" ref="I440" ca="1">IF($Q440="","",INDEX('Nhập liệu'!$J$10:$J$10000,'Chi tiết'!$Q440))</f>
        <v/>
      </c>
      <c r="J440" s="219" t="str">
        <f t="array" aca="1" ref="J440" ca="1">IF($Q440="","",INDEX('Nhập liệu'!$K$10:$K$10000,'Chi tiết'!$Q440))</f>
        <v/>
      </c>
      <c r="K440" s="219" t="str">
        <f t="array" aca="1" ref="K440" ca="1">IF($Q440="","",INDEX('Nhập liệu'!$L$10:$L$10000,'Chi tiết'!$Q440))</f>
        <v/>
      </c>
      <c r="L440" s="219" t="str">
        <f t="array" aca="1" ref="L440" ca="1">IF($Q440="","",INDEX('Nhập liệu'!$M$10:$M$10000,'Chi tiết'!$Q440))</f>
        <v/>
      </c>
      <c r="M440" s="219" t="str">
        <f t="array" aca="1" ref="M440" ca="1">IF($Q440="","",INDEX('Nhập liệu'!$N$10:$N$10000,'Chi tiết'!$Q440))</f>
        <v/>
      </c>
      <c r="N440" s="219" t="str">
        <f t="array" aca="1" ref="N440" ca="1">IF($Q440="","",INDEX('Nhập liệu'!$O$10:$O$10000,'Chi tiết'!$Q440))</f>
        <v/>
      </c>
      <c r="O440" s="219" t="str">
        <f t="array" aca="1" ref="O440" ca="1">IF($Q440="","",INDEX('Nhập liệu'!$P$10:$P$10000,'Chi tiết'!$Q440))</f>
        <v/>
      </c>
      <c r="P440" s="257"/>
      <c r="Q440" s="222" t="str">
        <f ca="1">IF(TYPE(MATCH($D$6,OFFSET('Nhập liệu'!$C$10,Q439,0):'Nhập liệu'!$C$10000,0)+Q439)=16,"",MATCH($D$6,OFFSET('Nhập liệu'!$C$10,Q439,0):'Nhập liệu'!$C$10000,0)+Q439)</f>
        <v/>
      </c>
    </row>
    <row r="441" spans="2:17" ht="15.75" customHeight="1">
      <c r="B441" s="217" t="str">
        <f t="array" aca="1" ref="B441" ca="1">IF($Q441="","",INDEX('Nhập liệu'!$B$10:$B$10000,'Chi tiết'!$Q441))</f>
        <v/>
      </c>
      <c r="C441" s="262"/>
      <c r="D441" s="218" t="str">
        <f t="array" aca="1" ref="D441" ca="1">IF($Q441="","",INDEX('Nhập liệu'!$E$10:$E$10000,'Chi tiết'!$Q441))</f>
        <v/>
      </c>
      <c r="E441" s="219" t="str">
        <f t="array" aca="1" ref="E441" ca="1">IF($Q441="","",INDEX('Nhập liệu'!$F$10:$F$10000,'Chi tiết'!$Q441))</f>
        <v/>
      </c>
      <c r="F441" s="220" t="str">
        <f t="array" aca="1" ref="F441" ca="1">IF($Q441="","",INDEX('Nhập liệu'!$G$10:$G$10000,'Chi tiết'!$Q441))</f>
        <v/>
      </c>
      <c r="G441" s="219" t="str">
        <f t="array" aca="1" ref="G441" ca="1">IF($Q441="","",INDEX('Nhập liệu'!$H$10:$H$10000,'Chi tiết'!$Q441))</f>
        <v/>
      </c>
      <c r="H441" s="219" t="str">
        <f t="array" aca="1" ref="H441" ca="1">IF($Q441="","",INDEX('Nhập liệu'!$I$10:$I$10000,'Chi tiết'!$Q441))</f>
        <v/>
      </c>
      <c r="I441" s="219" t="str">
        <f t="array" aca="1" ref="I441" ca="1">IF($Q441="","",INDEX('Nhập liệu'!$J$10:$J$10000,'Chi tiết'!$Q441))</f>
        <v/>
      </c>
      <c r="J441" s="219" t="str">
        <f t="array" aca="1" ref="J441" ca="1">IF($Q441="","",INDEX('Nhập liệu'!$K$10:$K$10000,'Chi tiết'!$Q441))</f>
        <v/>
      </c>
      <c r="K441" s="219" t="str">
        <f t="array" aca="1" ref="K441" ca="1">IF($Q441="","",INDEX('Nhập liệu'!$L$10:$L$10000,'Chi tiết'!$Q441))</f>
        <v/>
      </c>
      <c r="L441" s="219" t="str">
        <f t="array" aca="1" ref="L441" ca="1">IF($Q441="","",INDEX('Nhập liệu'!$M$10:$M$10000,'Chi tiết'!$Q441))</f>
        <v/>
      </c>
      <c r="M441" s="219" t="str">
        <f t="array" aca="1" ref="M441" ca="1">IF($Q441="","",INDEX('Nhập liệu'!$N$10:$N$10000,'Chi tiết'!$Q441))</f>
        <v/>
      </c>
      <c r="N441" s="219" t="str">
        <f t="array" aca="1" ref="N441" ca="1">IF($Q441="","",INDEX('Nhập liệu'!$O$10:$O$10000,'Chi tiết'!$Q441))</f>
        <v/>
      </c>
      <c r="O441" s="219" t="str">
        <f t="array" aca="1" ref="O441" ca="1">IF($Q441="","",INDEX('Nhập liệu'!$P$10:$P$10000,'Chi tiết'!$Q441))</f>
        <v/>
      </c>
      <c r="P441" s="257"/>
      <c r="Q441" s="222" t="str">
        <f ca="1">IF(TYPE(MATCH($D$6,OFFSET('Nhập liệu'!$C$10,Q440,0):'Nhập liệu'!$C$10000,0)+Q440)=16,"",MATCH($D$6,OFFSET('Nhập liệu'!$C$10,Q440,0):'Nhập liệu'!$C$10000,0)+Q440)</f>
        <v/>
      </c>
    </row>
    <row r="442" spans="2:17" ht="15.75" customHeight="1">
      <c r="B442" s="217" t="str">
        <f t="array" aca="1" ref="B442" ca="1">IF($Q442="","",INDEX('Nhập liệu'!$B$10:$B$10000,'Chi tiết'!$Q442))</f>
        <v/>
      </c>
      <c r="C442" s="262"/>
      <c r="D442" s="218" t="str">
        <f t="array" aca="1" ref="D442" ca="1">IF($Q442="","",INDEX('Nhập liệu'!$E$10:$E$10000,'Chi tiết'!$Q442))</f>
        <v/>
      </c>
      <c r="E442" s="219" t="str">
        <f t="array" aca="1" ref="E442" ca="1">IF($Q442="","",INDEX('Nhập liệu'!$F$10:$F$10000,'Chi tiết'!$Q442))</f>
        <v/>
      </c>
      <c r="F442" s="220" t="str">
        <f t="array" aca="1" ref="F442" ca="1">IF($Q442="","",INDEX('Nhập liệu'!$G$10:$G$10000,'Chi tiết'!$Q442))</f>
        <v/>
      </c>
      <c r="G442" s="219" t="str">
        <f t="array" aca="1" ref="G442" ca="1">IF($Q442="","",INDEX('Nhập liệu'!$H$10:$H$10000,'Chi tiết'!$Q442))</f>
        <v/>
      </c>
      <c r="H442" s="219" t="str">
        <f t="array" aca="1" ref="H442" ca="1">IF($Q442="","",INDEX('Nhập liệu'!$I$10:$I$10000,'Chi tiết'!$Q442))</f>
        <v/>
      </c>
      <c r="I442" s="219" t="str">
        <f t="array" aca="1" ref="I442" ca="1">IF($Q442="","",INDEX('Nhập liệu'!$J$10:$J$10000,'Chi tiết'!$Q442))</f>
        <v/>
      </c>
      <c r="J442" s="219" t="str">
        <f t="array" aca="1" ref="J442" ca="1">IF($Q442="","",INDEX('Nhập liệu'!$K$10:$K$10000,'Chi tiết'!$Q442))</f>
        <v/>
      </c>
      <c r="K442" s="219" t="str">
        <f t="array" aca="1" ref="K442" ca="1">IF($Q442="","",INDEX('Nhập liệu'!$L$10:$L$10000,'Chi tiết'!$Q442))</f>
        <v/>
      </c>
      <c r="L442" s="219" t="str">
        <f t="array" aca="1" ref="L442" ca="1">IF($Q442="","",INDEX('Nhập liệu'!$M$10:$M$10000,'Chi tiết'!$Q442))</f>
        <v/>
      </c>
      <c r="M442" s="219" t="str">
        <f t="array" aca="1" ref="M442" ca="1">IF($Q442="","",INDEX('Nhập liệu'!$N$10:$N$10000,'Chi tiết'!$Q442))</f>
        <v/>
      </c>
      <c r="N442" s="219" t="str">
        <f t="array" aca="1" ref="N442" ca="1">IF($Q442="","",INDEX('Nhập liệu'!$O$10:$O$10000,'Chi tiết'!$Q442))</f>
        <v/>
      </c>
      <c r="O442" s="219" t="str">
        <f t="array" aca="1" ref="O442" ca="1">IF($Q442="","",INDEX('Nhập liệu'!$P$10:$P$10000,'Chi tiết'!$Q442))</f>
        <v/>
      </c>
      <c r="P442" s="257"/>
      <c r="Q442" s="222" t="str">
        <f ca="1">IF(TYPE(MATCH($D$6,OFFSET('Nhập liệu'!$C$10,Q441,0):'Nhập liệu'!$C$10000,0)+Q441)=16,"",MATCH($D$6,OFFSET('Nhập liệu'!$C$10,Q441,0):'Nhập liệu'!$C$10000,0)+Q441)</f>
        <v/>
      </c>
    </row>
    <row r="443" spans="2:17" ht="15.75" customHeight="1">
      <c r="B443" s="217" t="str">
        <f t="array" aca="1" ref="B443" ca="1">IF($Q443="","",INDEX('Nhập liệu'!$B$10:$B$10000,'Chi tiết'!$Q443))</f>
        <v/>
      </c>
      <c r="C443" s="262"/>
      <c r="D443" s="218" t="str">
        <f t="array" aca="1" ref="D443" ca="1">IF($Q443="","",INDEX('Nhập liệu'!$E$10:$E$10000,'Chi tiết'!$Q443))</f>
        <v/>
      </c>
      <c r="E443" s="219" t="str">
        <f t="array" aca="1" ref="E443" ca="1">IF($Q443="","",INDEX('Nhập liệu'!$F$10:$F$10000,'Chi tiết'!$Q443))</f>
        <v/>
      </c>
      <c r="F443" s="220" t="str">
        <f t="array" aca="1" ref="F443" ca="1">IF($Q443="","",INDEX('Nhập liệu'!$G$10:$G$10000,'Chi tiết'!$Q443))</f>
        <v/>
      </c>
      <c r="G443" s="219" t="str">
        <f t="array" aca="1" ref="G443" ca="1">IF($Q443="","",INDEX('Nhập liệu'!$H$10:$H$10000,'Chi tiết'!$Q443))</f>
        <v/>
      </c>
      <c r="H443" s="219" t="str">
        <f t="array" aca="1" ref="H443" ca="1">IF($Q443="","",INDEX('Nhập liệu'!$I$10:$I$10000,'Chi tiết'!$Q443))</f>
        <v/>
      </c>
      <c r="I443" s="219" t="str">
        <f t="array" aca="1" ref="I443" ca="1">IF($Q443="","",INDEX('Nhập liệu'!$J$10:$J$10000,'Chi tiết'!$Q443))</f>
        <v/>
      </c>
      <c r="J443" s="219" t="str">
        <f t="array" aca="1" ref="J443" ca="1">IF($Q443="","",INDEX('Nhập liệu'!$K$10:$K$10000,'Chi tiết'!$Q443))</f>
        <v/>
      </c>
      <c r="K443" s="219" t="str">
        <f t="array" aca="1" ref="K443" ca="1">IF($Q443="","",INDEX('Nhập liệu'!$L$10:$L$10000,'Chi tiết'!$Q443))</f>
        <v/>
      </c>
      <c r="L443" s="219" t="str">
        <f t="array" aca="1" ref="L443" ca="1">IF($Q443="","",INDEX('Nhập liệu'!$M$10:$M$10000,'Chi tiết'!$Q443))</f>
        <v/>
      </c>
      <c r="M443" s="219" t="str">
        <f t="array" aca="1" ref="M443" ca="1">IF($Q443="","",INDEX('Nhập liệu'!$N$10:$N$10000,'Chi tiết'!$Q443))</f>
        <v/>
      </c>
      <c r="N443" s="219" t="str">
        <f t="array" aca="1" ref="N443" ca="1">IF($Q443="","",INDEX('Nhập liệu'!$O$10:$O$10000,'Chi tiết'!$Q443))</f>
        <v/>
      </c>
      <c r="O443" s="219" t="str">
        <f t="array" aca="1" ref="O443" ca="1">IF($Q443="","",INDEX('Nhập liệu'!$P$10:$P$10000,'Chi tiết'!$Q443))</f>
        <v/>
      </c>
      <c r="P443" s="257"/>
      <c r="Q443" s="222" t="str">
        <f ca="1">IF(TYPE(MATCH($D$6,OFFSET('Nhập liệu'!$C$10,Q442,0):'Nhập liệu'!$C$10000,0)+Q442)=16,"",MATCH($D$6,OFFSET('Nhập liệu'!$C$10,Q442,0):'Nhập liệu'!$C$10000,0)+Q442)</f>
        <v/>
      </c>
    </row>
    <row r="444" spans="2:17" ht="15.75" customHeight="1">
      <c r="B444" s="217" t="str">
        <f t="array" aca="1" ref="B444" ca="1">IF($Q444="","",INDEX('Nhập liệu'!$B$10:$B$10000,'Chi tiết'!$Q444))</f>
        <v/>
      </c>
      <c r="C444" s="262"/>
      <c r="D444" s="218" t="str">
        <f t="array" aca="1" ref="D444" ca="1">IF($Q444="","",INDEX('Nhập liệu'!$E$10:$E$10000,'Chi tiết'!$Q444))</f>
        <v/>
      </c>
      <c r="E444" s="219" t="str">
        <f t="array" aca="1" ref="E444" ca="1">IF($Q444="","",INDEX('Nhập liệu'!$F$10:$F$10000,'Chi tiết'!$Q444))</f>
        <v/>
      </c>
      <c r="F444" s="220" t="str">
        <f t="array" aca="1" ref="F444" ca="1">IF($Q444="","",INDEX('Nhập liệu'!$G$10:$G$10000,'Chi tiết'!$Q444))</f>
        <v/>
      </c>
      <c r="G444" s="219" t="str">
        <f t="array" aca="1" ref="G444" ca="1">IF($Q444="","",INDEX('Nhập liệu'!$H$10:$H$10000,'Chi tiết'!$Q444))</f>
        <v/>
      </c>
      <c r="H444" s="219" t="str">
        <f t="array" aca="1" ref="H444" ca="1">IF($Q444="","",INDEX('Nhập liệu'!$I$10:$I$10000,'Chi tiết'!$Q444))</f>
        <v/>
      </c>
      <c r="I444" s="219" t="str">
        <f t="array" aca="1" ref="I444" ca="1">IF($Q444="","",INDEX('Nhập liệu'!$J$10:$J$10000,'Chi tiết'!$Q444))</f>
        <v/>
      </c>
      <c r="J444" s="219" t="str">
        <f t="array" aca="1" ref="J444" ca="1">IF($Q444="","",INDEX('Nhập liệu'!$K$10:$K$10000,'Chi tiết'!$Q444))</f>
        <v/>
      </c>
      <c r="K444" s="219" t="str">
        <f t="array" aca="1" ref="K444" ca="1">IF($Q444="","",INDEX('Nhập liệu'!$L$10:$L$10000,'Chi tiết'!$Q444))</f>
        <v/>
      </c>
      <c r="L444" s="219" t="str">
        <f t="array" aca="1" ref="L444" ca="1">IF($Q444="","",INDEX('Nhập liệu'!$M$10:$M$10000,'Chi tiết'!$Q444))</f>
        <v/>
      </c>
      <c r="M444" s="219" t="str">
        <f t="array" aca="1" ref="M444" ca="1">IF($Q444="","",INDEX('Nhập liệu'!$N$10:$N$10000,'Chi tiết'!$Q444))</f>
        <v/>
      </c>
      <c r="N444" s="219" t="str">
        <f t="array" aca="1" ref="N444" ca="1">IF($Q444="","",INDEX('Nhập liệu'!$O$10:$O$10000,'Chi tiết'!$Q444))</f>
        <v/>
      </c>
      <c r="O444" s="219" t="str">
        <f t="array" aca="1" ref="O444" ca="1">IF($Q444="","",INDEX('Nhập liệu'!$P$10:$P$10000,'Chi tiết'!$Q444))</f>
        <v/>
      </c>
      <c r="P444" s="257"/>
      <c r="Q444" s="222" t="str">
        <f ca="1">IF(TYPE(MATCH($D$6,OFFSET('Nhập liệu'!$C$10,Q443,0):'Nhập liệu'!$C$10000,0)+Q443)=16,"",MATCH($D$6,OFFSET('Nhập liệu'!$C$10,Q443,0):'Nhập liệu'!$C$10000,0)+Q443)</f>
        <v/>
      </c>
    </row>
    <row r="445" spans="2:17" ht="15.75" customHeight="1">
      <c r="B445" s="217" t="str">
        <f t="array" aca="1" ref="B445" ca="1">IF($Q445="","",INDEX('Nhập liệu'!$B$10:$B$10000,'Chi tiết'!$Q445))</f>
        <v/>
      </c>
      <c r="C445" s="262"/>
      <c r="D445" s="218" t="str">
        <f t="array" aca="1" ref="D445" ca="1">IF($Q445="","",INDEX('Nhập liệu'!$E$10:$E$10000,'Chi tiết'!$Q445))</f>
        <v/>
      </c>
      <c r="E445" s="219" t="str">
        <f t="array" aca="1" ref="E445" ca="1">IF($Q445="","",INDEX('Nhập liệu'!$F$10:$F$10000,'Chi tiết'!$Q445))</f>
        <v/>
      </c>
      <c r="F445" s="220" t="str">
        <f t="array" aca="1" ref="F445" ca="1">IF($Q445="","",INDEX('Nhập liệu'!$G$10:$G$10000,'Chi tiết'!$Q445))</f>
        <v/>
      </c>
      <c r="G445" s="219" t="str">
        <f t="array" aca="1" ref="G445" ca="1">IF($Q445="","",INDEX('Nhập liệu'!$H$10:$H$10000,'Chi tiết'!$Q445))</f>
        <v/>
      </c>
      <c r="H445" s="219" t="str">
        <f t="array" aca="1" ref="H445" ca="1">IF($Q445="","",INDEX('Nhập liệu'!$I$10:$I$10000,'Chi tiết'!$Q445))</f>
        <v/>
      </c>
      <c r="I445" s="219" t="str">
        <f t="array" aca="1" ref="I445" ca="1">IF($Q445="","",INDEX('Nhập liệu'!$J$10:$J$10000,'Chi tiết'!$Q445))</f>
        <v/>
      </c>
      <c r="J445" s="219" t="str">
        <f t="array" aca="1" ref="J445" ca="1">IF($Q445="","",INDEX('Nhập liệu'!$K$10:$K$10000,'Chi tiết'!$Q445))</f>
        <v/>
      </c>
      <c r="K445" s="219" t="str">
        <f t="array" aca="1" ref="K445" ca="1">IF($Q445="","",INDEX('Nhập liệu'!$L$10:$L$10000,'Chi tiết'!$Q445))</f>
        <v/>
      </c>
      <c r="L445" s="219" t="str">
        <f t="array" aca="1" ref="L445" ca="1">IF($Q445="","",INDEX('Nhập liệu'!$M$10:$M$10000,'Chi tiết'!$Q445))</f>
        <v/>
      </c>
      <c r="M445" s="219" t="str">
        <f t="array" aca="1" ref="M445" ca="1">IF($Q445="","",INDEX('Nhập liệu'!$N$10:$N$10000,'Chi tiết'!$Q445))</f>
        <v/>
      </c>
      <c r="N445" s="219" t="str">
        <f t="array" aca="1" ref="N445" ca="1">IF($Q445="","",INDEX('Nhập liệu'!$O$10:$O$10000,'Chi tiết'!$Q445))</f>
        <v/>
      </c>
      <c r="O445" s="219" t="str">
        <f t="array" aca="1" ref="O445" ca="1">IF($Q445="","",INDEX('Nhập liệu'!$P$10:$P$10000,'Chi tiết'!$Q445))</f>
        <v/>
      </c>
      <c r="P445" s="257"/>
      <c r="Q445" s="222" t="str">
        <f ca="1">IF(TYPE(MATCH($D$6,OFFSET('Nhập liệu'!$C$10,Q444,0):'Nhập liệu'!$C$10000,0)+Q444)=16,"",MATCH($D$6,OFFSET('Nhập liệu'!$C$10,Q444,0):'Nhập liệu'!$C$10000,0)+Q444)</f>
        <v/>
      </c>
    </row>
    <row r="446" spans="2:17" ht="15.75" customHeight="1">
      <c r="B446" s="217" t="str">
        <f t="array" aca="1" ref="B446" ca="1">IF($Q446="","",INDEX('Nhập liệu'!$B$10:$B$10000,'Chi tiết'!$Q446))</f>
        <v/>
      </c>
      <c r="C446" s="262"/>
      <c r="D446" s="218" t="str">
        <f t="array" aca="1" ref="D446" ca="1">IF($Q446="","",INDEX('Nhập liệu'!$E$10:$E$10000,'Chi tiết'!$Q446))</f>
        <v/>
      </c>
      <c r="E446" s="219" t="str">
        <f t="array" aca="1" ref="E446" ca="1">IF($Q446="","",INDEX('Nhập liệu'!$F$10:$F$10000,'Chi tiết'!$Q446))</f>
        <v/>
      </c>
      <c r="F446" s="220" t="str">
        <f t="array" aca="1" ref="F446" ca="1">IF($Q446="","",INDEX('Nhập liệu'!$G$10:$G$10000,'Chi tiết'!$Q446))</f>
        <v/>
      </c>
      <c r="G446" s="219" t="str">
        <f t="array" aca="1" ref="G446" ca="1">IF($Q446="","",INDEX('Nhập liệu'!$H$10:$H$10000,'Chi tiết'!$Q446))</f>
        <v/>
      </c>
      <c r="H446" s="219" t="str">
        <f t="array" aca="1" ref="H446" ca="1">IF($Q446="","",INDEX('Nhập liệu'!$I$10:$I$10000,'Chi tiết'!$Q446))</f>
        <v/>
      </c>
      <c r="I446" s="219" t="str">
        <f t="array" aca="1" ref="I446" ca="1">IF($Q446="","",INDEX('Nhập liệu'!$J$10:$J$10000,'Chi tiết'!$Q446))</f>
        <v/>
      </c>
      <c r="J446" s="219" t="str">
        <f t="array" aca="1" ref="J446" ca="1">IF($Q446="","",INDEX('Nhập liệu'!$K$10:$K$10000,'Chi tiết'!$Q446))</f>
        <v/>
      </c>
      <c r="K446" s="219" t="str">
        <f t="array" aca="1" ref="K446" ca="1">IF($Q446="","",INDEX('Nhập liệu'!$L$10:$L$10000,'Chi tiết'!$Q446))</f>
        <v/>
      </c>
      <c r="L446" s="219" t="str">
        <f t="array" aca="1" ref="L446" ca="1">IF($Q446="","",INDEX('Nhập liệu'!$M$10:$M$10000,'Chi tiết'!$Q446))</f>
        <v/>
      </c>
      <c r="M446" s="219" t="str">
        <f t="array" aca="1" ref="M446" ca="1">IF($Q446="","",INDEX('Nhập liệu'!$N$10:$N$10000,'Chi tiết'!$Q446))</f>
        <v/>
      </c>
      <c r="N446" s="219" t="str">
        <f t="array" aca="1" ref="N446" ca="1">IF($Q446="","",INDEX('Nhập liệu'!$O$10:$O$10000,'Chi tiết'!$Q446))</f>
        <v/>
      </c>
      <c r="O446" s="219" t="str">
        <f t="array" aca="1" ref="O446" ca="1">IF($Q446="","",INDEX('Nhập liệu'!$P$10:$P$10000,'Chi tiết'!$Q446))</f>
        <v/>
      </c>
      <c r="P446" s="257"/>
      <c r="Q446" s="222" t="str">
        <f ca="1">IF(TYPE(MATCH($D$6,OFFSET('Nhập liệu'!$C$10,Q445,0):'Nhập liệu'!$C$10000,0)+Q445)=16,"",MATCH($D$6,OFFSET('Nhập liệu'!$C$10,Q445,0):'Nhập liệu'!$C$10000,0)+Q445)</f>
        <v/>
      </c>
    </row>
    <row r="447" spans="2:17" ht="15.75" customHeight="1">
      <c r="B447" s="217" t="str">
        <f t="array" aca="1" ref="B447" ca="1">IF($Q447="","",INDEX('Nhập liệu'!$B$10:$B$10000,'Chi tiết'!$Q447))</f>
        <v/>
      </c>
      <c r="C447" s="262"/>
      <c r="D447" s="218" t="str">
        <f t="array" aca="1" ref="D447" ca="1">IF($Q447="","",INDEX('Nhập liệu'!$E$10:$E$10000,'Chi tiết'!$Q447))</f>
        <v/>
      </c>
      <c r="E447" s="219" t="str">
        <f t="array" aca="1" ref="E447" ca="1">IF($Q447="","",INDEX('Nhập liệu'!$F$10:$F$10000,'Chi tiết'!$Q447))</f>
        <v/>
      </c>
      <c r="F447" s="220" t="str">
        <f t="array" aca="1" ref="F447" ca="1">IF($Q447="","",INDEX('Nhập liệu'!$G$10:$G$10000,'Chi tiết'!$Q447))</f>
        <v/>
      </c>
      <c r="G447" s="219" t="str">
        <f t="array" aca="1" ref="G447" ca="1">IF($Q447="","",INDEX('Nhập liệu'!$H$10:$H$10000,'Chi tiết'!$Q447))</f>
        <v/>
      </c>
      <c r="H447" s="219" t="str">
        <f t="array" aca="1" ref="H447" ca="1">IF($Q447="","",INDEX('Nhập liệu'!$I$10:$I$10000,'Chi tiết'!$Q447))</f>
        <v/>
      </c>
      <c r="I447" s="219" t="str">
        <f t="array" aca="1" ref="I447" ca="1">IF($Q447="","",INDEX('Nhập liệu'!$J$10:$J$10000,'Chi tiết'!$Q447))</f>
        <v/>
      </c>
      <c r="J447" s="219" t="str">
        <f t="array" aca="1" ref="J447" ca="1">IF($Q447="","",INDEX('Nhập liệu'!$K$10:$K$10000,'Chi tiết'!$Q447))</f>
        <v/>
      </c>
      <c r="K447" s="219" t="str">
        <f t="array" aca="1" ref="K447" ca="1">IF($Q447="","",INDEX('Nhập liệu'!$L$10:$L$10000,'Chi tiết'!$Q447))</f>
        <v/>
      </c>
      <c r="L447" s="219" t="str">
        <f t="array" aca="1" ref="L447" ca="1">IF($Q447="","",INDEX('Nhập liệu'!$M$10:$M$10000,'Chi tiết'!$Q447))</f>
        <v/>
      </c>
      <c r="M447" s="219" t="str">
        <f t="array" aca="1" ref="M447" ca="1">IF($Q447="","",INDEX('Nhập liệu'!$N$10:$N$10000,'Chi tiết'!$Q447))</f>
        <v/>
      </c>
      <c r="N447" s="219" t="str">
        <f t="array" aca="1" ref="N447" ca="1">IF($Q447="","",INDEX('Nhập liệu'!$O$10:$O$10000,'Chi tiết'!$Q447))</f>
        <v/>
      </c>
      <c r="O447" s="219" t="str">
        <f t="array" aca="1" ref="O447" ca="1">IF($Q447="","",INDEX('Nhập liệu'!$P$10:$P$10000,'Chi tiết'!$Q447))</f>
        <v/>
      </c>
      <c r="P447" s="257"/>
      <c r="Q447" s="222" t="str">
        <f ca="1">IF(TYPE(MATCH($D$6,OFFSET('Nhập liệu'!$C$10,Q446,0):'Nhập liệu'!$C$10000,0)+Q446)=16,"",MATCH($D$6,OFFSET('Nhập liệu'!$C$10,Q446,0):'Nhập liệu'!$C$10000,0)+Q446)</f>
        <v/>
      </c>
    </row>
    <row r="448" spans="2:17" ht="15.75" customHeight="1">
      <c r="B448" s="217" t="str">
        <f t="array" aca="1" ref="B448" ca="1">IF($Q448="","",INDEX('Nhập liệu'!$B$10:$B$10000,'Chi tiết'!$Q448))</f>
        <v/>
      </c>
      <c r="C448" s="262"/>
      <c r="D448" s="218" t="str">
        <f t="array" aca="1" ref="D448" ca="1">IF($Q448="","",INDEX('Nhập liệu'!$E$10:$E$10000,'Chi tiết'!$Q448))</f>
        <v/>
      </c>
      <c r="E448" s="219" t="str">
        <f t="array" aca="1" ref="E448" ca="1">IF($Q448="","",INDEX('Nhập liệu'!$F$10:$F$10000,'Chi tiết'!$Q448))</f>
        <v/>
      </c>
      <c r="F448" s="220" t="str">
        <f t="array" aca="1" ref="F448" ca="1">IF($Q448="","",INDEX('Nhập liệu'!$G$10:$G$10000,'Chi tiết'!$Q448))</f>
        <v/>
      </c>
      <c r="G448" s="219" t="str">
        <f t="array" aca="1" ref="G448" ca="1">IF($Q448="","",INDEX('Nhập liệu'!$H$10:$H$10000,'Chi tiết'!$Q448))</f>
        <v/>
      </c>
      <c r="H448" s="219" t="str">
        <f t="array" aca="1" ref="H448" ca="1">IF($Q448="","",INDEX('Nhập liệu'!$I$10:$I$10000,'Chi tiết'!$Q448))</f>
        <v/>
      </c>
      <c r="I448" s="219" t="str">
        <f t="array" aca="1" ref="I448" ca="1">IF($Q448="","",INDEX('Nhập liệu'!$J$10:$J$10000,'Chi tiết'!$Q448))</f>
        <v/>
      </c>
      <c r="J448" s="219" t="str">
        <f t="array" aca="1" ref="J448" ca="1">IF($Q448="","",INDEX('Nhập liệu'!$K$10:$K$10000,'Chi tiết'!$Q448))</f>
        <v/>
      </c>
      <c r="K448" s="219" t="str">
        <f t="array" aca="1" ref="K448" ca="1">IF($Q448="","",INDEX('Nhập liệu'!$L$10:$L$10000,'Chi tiết'!$Q448))</f>
        <v/>
      </c>
      <c r="L448" s="219" t="str">
        <f t="array" aca="1" ref="L448" ca="1">IF($Q448="","",INDEX('Nhập liệu'!$M$10:$M$10000,'Chi tiết'!$Q448))</f>
        <v/>
      </c>
      <c r="M448" s="219" t="str">
        <f t="array" aca="1" ref="M448" ca="1">IF($Q448="","",INDEX('Nhập liệu'!$N$10:$N$10000,'Chi tiết'!$Q448))</f>
        <v/>
      </c>
      <c r="N448" s="219" t="str">
        <f t="array" aca="1" ref="N448" ca="1">IF($Q448="","",INDEX('Nhập liệu'!$O$10:$O$10000,'Chi tiết'!$Q448))</f>
        <v/>
      </c>
      <c r="O448" s="219" t="str">
        <f t="array" aca="1" ref="O448" ca="1">IF($Q448="","",INDEX('Nhập liệu'!$P$10:$P$10000,'Chi tiết'!$Q448))</f>
        <v/>
      </c>
      <c r="P448" s="257"/>
      <c r="Q448" s="222" t="str">
        <f ca="1">IF(TYPE(MATCH($D$6,OFFSET('Nhập liệu'!$C$10,Q447,0):'Nhập liệu'!$C$10000,0)+Q447)=16,"",MATCH($D$6,OFFSET('Nhập liệu'!$C$10,Q447,0):'Nhập liệu'!$C$10000,0)+Q447)</f>
        <v/>
      </c>
    </row>
    <row r="449" spans="2:17" ht="15.75" customHeight="1">
      <c r="B449" s="217" t="str">
        <f t="array" aca="1" ref="B449" ca="1">IF($Q449="","",INDEX('Nhập liệu'!$B$10:$B$10000,'Chi tiết'!$Q449))</f>
        <v/>
      </c>
      <c r="C449" s="262"/>
      <c r="D449" s="218" t="str">
        <f t="array" aca="1" ref="D449" ca="1">IF($Q449="","",INDEX('Nhập liệu'!$E$10:$E$10000,'Chi tiết'!$Q449))</f>
        <v/>
      </c>
      <c r="E449" s="219" t="str">
        <f t="array" aca="1" ref="E449" ca="1">IF($Q449="","",INDEX('Nhập liệu'!$F$10:$F$10000,'Chi tiết'!$Q449))</f>
        <v/>
      </c>
      <c r="F449" s="220" t="str">
        <f t="array" aca="1" ref="F449" ca="1">IF($Q449="","",INDEX('Nhập liệu'!$G$10:$G$10000,'Chi tiết'!$Q449))</f>
        <v/>
      </c>
      <c r="G449" s="219" t="str">
        <f t="array" aca="1" ref="G449" ca="1">IF($Q449="","",INDEX('Nhập liệu'!$H$10:$H$10000,'Chi tiết'!$Q449))</f>
        <v/>
      </c>
      <c r="H449" s="219" t="str">
        <f t="array" aca="1" ref="H449" ca="1">IF($Q449="","",INDEX('Nhập liệu'!$I$10:$I$10000,'Chi tiết'!$Q449))</f>
        <v/>
      </c>
      <c r="I449" s="219" t="str">
        <f t="array" aca="1" ref="I449" ca="1">IF($Q449="","",INDEX('Nhập liệu'!$J$10:$J$10000,'Chi tiết'!$Q449))</f>
        <v/>
      </c>
      <c r="J449" s="219" t="str">
        <f t="array" aca="1" ref="J449" ca="1">IF($Q449="","",INDEX('Nhập liệu'!$K$10:$K$10000,'Chi tiết'!$Q449))</f>
        <v/>
      </c>
      <c r="K449" s="219" t="str">
        <f t="array" aca="1" ref="K449" ca="1">IF($Q449="","",INDEX('Nhập liệu'!$L$10:$L$10000,'Chi tiết'!$Q449))</f>
        <v/>
      </c>
      <c r="L449" s="219" t="str">
        <f t="array" aca="1" ref="L449" ca="1">IF($Q449="","",INDEX('Nhập liệu'!$M$10:$M$10000,'Chi tiết'!$Q449))</f>
        <v/>
      </c>
      <c r="M449" s="219" t="str">
        <f t="array" aca="1" ref="M449" ca="1">IF($Q449="","",INDEX('Nhập liệu'!$N$10:$N$10000,'Chi tiết'!$Q449))</f>
        <v/>
      </c>
      <c r="N449" s="219" t="str">
        <f t="array" aca="1" ref="N449" ca="1">IF($Q449="","",INDEX('Nhập liệu'!$O$10:$O$10000,'Chi tiết'!$Q449))</f>
        <v/>
      </c>
      <c r="O449" s="219" t="str">
        <f t="array" aca="1" ref="O449" ca="1">IF($Q449="","",INDEX('Nhập liệu'!$P$10:$P$10000,'Chi tiết'!$Q449))</f>
        <v/>
      </c>
      <c r="P449" s="257"/>
      <c r="Q449" s="222" t="str">
        <f ca="1">IF(TYPE(MATCH($D$6,OFFSET('Nhập liệu'!$C$10,Q448,0):'Nhập liệu'!$C$10000,0)+Q448)=16,"",MATCH($D$6,OFFSET('Nhập liệu'!$C$10,Q448,0):'Nhập liệu'!$C$10000,0)+Q448)</f>
        <v/>
      </c>
    </row>
    <row r="450" spans="2:17" ht="15.75" customHeight="1">
      <c r="B450" s="217" t="str">
        <f t="array" aca="1" ref="B450" ca="1">IF($Q450="","",INDEX('Nhập liệu'!$B$10:$B$10000,'Chi tiết'!$Q450))</f>
        <v/>
      </c>
      <c r="C450" s="262"/>
      <c r="D450" s="218" t="str">
        <f t="array" aca="1" ref="D450" ca="1">IF($Q450="","",INDEX('Nhập liệu'!$E$10:$E$10000,'Chi tiết'!$Q450))</f>
        <v/>
      </c>
      <c r="E450" s="219" t="str">
        <f t="array" aca="1" ref="E450" ca="1">IF($Q450="","",INDEX('Nhập liệu'!$F$10:$F$10000,'Chi tiết'!$Q450))</f>
        <v/>
      </c>
      <c r="F450" s="220" t="str">
        <f t="array" aca="1" ref="F450" ca="1">IF($Q450="","",INDEX('Nhập liệu'!$G$10:$G$10000,'Chi tiết'!$Q450))</f>
        <v/>
      </c>
      <c r="G450" s="219" t="str">
        <f t="array" aca="1" ref="G450" ca="1">IF($Q450="","",INDEX('Nhập liệu'!$H$10:$H$10000,'Chi tiết'!$Q450))</f>
        <v/>
      </c>
      <c r="H450" s="219" t="str">
        <f t="array" aca="1" ref="H450" ca="1">IF($Q450="","",INDEX('Nhập liệu'!$I$10:$I$10000,'Chi tiết'!$Q450))</f>
        <v/>
      </c>
      <c r="I450" s="219" t="str">
        <f t="array" aca="1" ref="I450" ca="1">IF($Q450="","",INDEX('Nhập liệu'!$J$10:$J$10000,'Chi tiết'!$Q450))</f>
        <v/>
      </c>
      <c r="J450" s="219" t="str">
        <f t="array" aca="1" ref="J450" ca="1">IF($Q450="","",INDEX('Nhập liệu'!$K$10:$K$10000,'Chi tiết'!$Q450))</f>
        <v/>
      </c>
      <c r="K450" s="219" t="str">
        <f t="array" aca="1" ref="K450" ca="1">IF($Q450="","",INDEX('Nhập liệu'!$L$10:$L$10000,'Chi tiết'!$Q450))</f>
        <v/>
      </c>
      <c r="L450" s="219" t="str">
        <f t="array" aca="1" ref="L450" ca="1">IF($Q450="","",INDEX('Nhập liệu'!$M$10:$M$10000,'Chi tiết'!$Q450))</f>
        <v/>
      </c>
      <c r="M450" s="219" t="str">
        <f t="array" aca="1" ref="M450" ca="1">IF($Q450="","",INDEX('Nhập liệu'!$N$10:$N$10000,'Chi tiết'!$Q450))</f>
        <v/>
      </c>
      <c r="N450" s="219" t="str">
        <f t="array" aca="1" ref="N450" ca="1">IF($Q450="","",INDEX('Nhập liệu'!$O$10:$O$10000,'Chi tiết'!$Q450))</f>
        <v/>
      </c>
      <c r="O450" s="219" t="str">
        <f t="array" aca="1" ref="O450" ca="1">IF($Q450="","",INDEX('Nhập liệu'!$P$10:$P$10000,'Chi tiết'!$Q450))</f>
        <v/>
      </c>
      <c r="P450" s="257"/>
      <c r="Q450" s="222" t="str">
        <f ca="1">IF(TYPE(MATCH($D$6,OFFSET('Nhập liệu'!$C$10,Q449,0):'Nhập liệu'!$C$10000,0)+Q449)=16,"",MATCH($D$6,OFFSET('Nhập liệu'!$C$10,Q449,0):'Nhập liệu'!$C$10000,0)+Q449)</f>
        <v/>
      </c>
    </row>
    <row r="451" spans="2:17" ht="15.75" customHeight="1">
      <c r="B451" s="217" t="str">
        <f t="array" aca="1" ref="B451" ca="1">IF($Q451="","",INDEX('Nhập liệu'!$B$10:$B$10000,'Chi tiết'!$Q451))</f>
        <v/>
      </c>
      <c r="C451" s="262"/>
      <c r="D451" s="218" t="str">
        <f t="array" aca="1" ref="D451" ca="1">IF($Q451="","",INDEX('Nhập liệu'!$E$10:$E$10000,'Chi tiết'!$Q451))</f>
        <v/>
      </c>
      <c r="E451" s="219" t="str">
        <f t="array" aca="1" ref="E451" ca="1">IF($Q451="","",INDEX('Nhập liệu'!$F$10:$F$10000,'Chi tiết'!$Q451))</f>
        <v/>
      </c>
      <c r="F451" s="220" t="str">
        <f t="array" aca="1" ref="F451" ca="1">IF($Q451="","",INDEX('Nhập liệu'!$G$10:$G$10000,'Chi tiết'!$Q451))</f>
        <v/>
      </c>
      <c r="G451" s="219" t="str">
        <f t="array" aca="1" ref="G451" ca="1">IF($Q451="","",INDEX('Nhập liệu'!$H$10:$H$10000,'Chi tiết'!$Q451))</f>
        <v/>
      </c>
      <c r="H451" s="219" t="str">
        <f t="array" aca="1" ref="H451" ca="1">IF($Q451="","",INDEX('Nhập liệu'!$I$10:$I$10000,'Chi tiết'!$Q451))</f>
        <v/>
      </c>
      <c r="I451" s="219" t="str">
        <f t="array" aca="1" ref="I451" ca="1">IF($Q451="","",INDEX('Nhập liệu'!$J$10:$J$10000,'Chi tiết'!$Q451))</f>
        <v/>
      </c>
      <c r="J451" s="219" t="str">
        <f t="array" aca="1" ref="J451" ca="1">IF($Q451="","",INDEX('Nhập liệu'!$K$10:$K$10000,'Chi tiết'!$Q451))</f>
        <v/>
      </c>
      <c r="K451" s="219" t="str">
        <f t="array" aca="1" ref="K451" ca="1">IF($Q451="","",INDEX('Nhập liệu'!$L$10:$L$10000,'Chi tiết'!$Q451))</f>
        <v/>
      </c>
      <c r="L451" s="219" t="str">
        <f t="array" aca="1" ref="L451" ca="1">IF($Q451="","",INDEX('Nhập liệu'!$M$10:$M$10000,'Chi tiết'!$Q451))</f>
        <v/>
      </c>
      <c r="M451" s="219" t="str">
        <f t="array" aca="1" ref="M451" ca="1">IF($Q451="","",INDEX('Nhập liệu'!$N$10:$N$10000,'Chi tiết'!$Q451))</f>
        <v/>
      </c>
      <c r="N451" s="219" t="str">
        <f t="array" aca="1" ref="N451" ca="1">IF($Q451="","",INDEX('Nhập liệu'!$O$10:$O$10000,'Chi tiết'!$Q451))</f>
        <v/>
      </c>
      <c r="O451" s="219" t="str">
        <f t="array" aca="1" ref="O451" ca="1">IF($Q451="","",INDEX('Nhập liệu'!$P$10:$P$10000,'Chi tiết'!$Q451))</f>
        <v/>
      </c>
      <c r="P451" s="257"/>
      <c r="Q451" s="222" t="str">
        <f ca="1">IF(TYPE(MATCH($D$6,OFFSET('Nhập liệu'!$C$10,Q450,0):'Nhập liệu'!$C$10000,0)+Q450)=16,"",MATCH($D$6,OFFSET('Nhập liệu'!$C$10,Q450,0):'Nhập liệu'!$C$10000,0)+Q450)</f>
        <v/>
      </c>
    </row>
    <row r="452" spans="2:17" ht="15.75" customHeight="1">
      <c r="B452" s="217" t="str">
        <f t="array" aca="1" ref="B452" ca="1">IF($Q452="","",INDEX('Nhập liệu'!$B$10:$B$10000,'Chi tiết'!$Q452))</f>
        <v/>
      </c>
      <c r="C452" s="262"/>
      <c r="D452" s="218" t="str">
        <f t="array" aca="1" ref="D452" ca="1">IF($Q452="","",INDEX('Nhập liệu'!$E$10:$E$10000,'Chi tiết'!$Q452))</f>
        <v/>
      </c>
      <c r="E452" s="219" t="str">
        <f t="array" aca="1" ref="E452" ca="1">IF($Q452="","",INDEX('Nhập liệu'!$F$10:$F$10000,'Chi tiết'!$Q452))</f>
        <v/>
      </c>
      <c r="F452" s="220" t="str">
        <f t="array" aca="1" ref="F452" ca="1">IF($Q452="","",INDEX('Nhập liệu'!$G$10:$G$10000,'Chi tiết'!$Q452))</f>
        <v/>
      </c>
      <c r="G452" s="219" t="str">
        <f t="array" aca="1" ref="G452" ca="1">IF($Q452="","",INDEX('Nhập liệu'!$H$10:$H$10000,'Chi tiết'!$Q452))</f>
        <v/>
      </c>
      <c r="H452" s="219" t="str">
        <f t="array" aca="1" ref="H452" ca="1">IF($Q452="","",INDEX('Nhập liệu'!$I$10:$I$10000,'Chi tiết'!$Q452))</f>
        <v/>
      </c>
      <c r="I452" s="219" t="str">
        <f t="array" aca="1" ref="I452" ca="1">IF($Q452="","",INDEX('Nhập liệu'!$J$10:$J$10000,'Chi tiết'!$Q452))</f>
        <v/>
      </c>
      <c r="J452" s="219" t="str">
        <f t="array" aca="1" ref="J452" ca="1">IF($Q452="","",INDEX('Nhập liệu'!$K$10:$K$10000,'Chi tiết'!$Q452))</f>
        <v/>
      </c>
      <c r="K452" s="219" t="str">
        <f t="array" aca="1" ref="K452" ca="1">IF($Q452="","",INDEX('Nhập liệu'!$L$10:$L$10000,'Chi tiết'!$Q452))</f>
        <v/>
      </c>
      <c r="L452" s="219" t="str">
        <f t="array" aca="1" ref="L452" ca="1">IF($Q452="","",INDEX('Nhập liệu'!$M$10:$M$10000,'Chi tiết'!$Q452))</f>
        <v/>
      </c>
      <c r="M452" s="219" t="str">
        <f t="array" aca="1" ref="M452" ca="1">IF($Q452="","",INDEX('Nhập liệu'!$N$10:$N$10000,'Chi tiết'!$Q452))</f>
        <v/>
      </c>
      <c r="N452" s="219" t="str">
        <f t="array" aca="1" ref="N452" ca="1">IF($Q452="","",INDEX('Nhập liệu'!$O$10:$O$10000,'Chi tiết'!$Q452))</f>
        <v/>
      </c>
      <c r="O452" s="219" t="str">
        <f t="array" aca="1" ref="O452" ca="1">IF($Q452="","",INDEX('Nhập liệu'!$P$10:$P$10000,'Chi tiết'!$Q452))</f>
        <v/>
      </c>
      <c r="P452" s="257"/>
      <c r="Q452" s="222" t="str">
        <f ca="1">IF(TYPE(MATCH($D$6,OFFSET('Nhập liệu'!$C$10,Q451,0):'Nhập liệu'!$C$10000,0)+Q451)=16,"",MATCH($D$6,OFFSET('Nhập liệu'!$C$10,Q451,0):'Nhập liệu'!$C$10000,0)+Q451)</f>
        <v/>
      </c>
    </row>
    <row r="453" spans="2:17" ht="15.75" customHeight="1">
      <c r="B453" s="217" t="str">
        <f t="array" aca="1" ref="B453" ca="1">IF($Q453="","",INDEX('Nhập liệu'!$B$10:$B$10000,'Chi tiết'!$Q453))</f>
        <v/>
      </c>
      <c r="C453" s="262"/>
      <c r="D453" s="218" t="str">
        <f t="array" aca="1" ref="D453" ca="1">IF($Q453="","",INDEX('Nhập liệu'!$E$10:$E$10000,'Chi tiết'!$Q453))</f>
        <v/>
      </c>
      <c r="E453" s="219" t="str">
        <f t="array" aca="1" ref="E453" ca="1">IF($Q453="","",INDEX('Nhập liệu'!$F$10:$F$10000,'Chi tiết'!$Q453))</f>
        <v/>
      </c>
      <c r="F453" s="220" t="str">
        <f t="array" aca="1" ref="F453" ca="1">IF($Q453="","",INDEX('Nhập liệu'!$G$10:$G$10000,'Chi tiết'!$Q453))</f>
        <v/>
      </c>
      <c r="G453" s="219" t="str">
        <f t="array" aca="1" ref="G453" ca="1">IF($Q453="","",INDEX('Nhập liệu'!$H$10:$H$10000,'Chi tiết'!$Q453))</f>
        <v/>
      </c>
      <c r="H453" s="219" t="str">
        <f t="array" aca="1" ref="H453" ca="1">IF($Q453="","",INDEX('Nhập liệu'!$I$10:$I$10000,'Chi tiết'!$Q453))</f>
        <v/>
      </c>
      <c r="I453" s="219" t="str">
        <f t="array" aca="1" ref="I453" ca="1">IF($Q453="","",INDEX('Nhập liệu'!$J$10:$J$10000,'Chi tiết'!$Q453))</f>
        <v/>
      </c>
      <c r="J453" s="219" t="str">
        <f t="array" aca="1" ref="J453" ca="1">IF($Q453="","",INDEX('Nhập liệu'!$K$10:$K$10000,'Chi tiết'!$Q453))</f>
        <v/>
      </c>
      <c r="K453" s="219" t="str">
        <f t="array" aca="1" ref="K453" ca="1">IF($Q453="","",INDEX('Nhập liệu'!$L$10:$L$10000,'Chi tiết'!$Q453))</f>
        <v/>
      </c>
      <c r="L453" s="219" t="str">
        <f t="array" aca="1" ref="L453" ca="1">IF($Q453="","",INDEX('Nhập liệu'!$M$10:$M$10000,'Chi tiết'!$Q453))</f>
        <v/>
      </c>
      <c r="M453" s="219" t="str">
        <f t="array" aca="1" ref="M453" ca="1">IF($Q453="","",INDEX('Nhập liệu'!$N$10:$N$10000,'Chi tiết'!$Q453))</f>
        <v/>
      </c>
      <c r="N453" s="219" t="str">
        <f t="array" aca="1" ref="N453" ca="1">IF($Q453="","",INDEX('Nhập liệu'!$O$10:$O$10000,'Chi tiết'!$Q453))</f>
        <v/>
      </c>
      <c r="O453" s="219" t="str">
        <f t="array" aca="1" ref="O453" ca="1">IF($Q453="","",INDEX('Nhập liệu'!$P$10:$P$10000,'Chi tiết'!$Q453))</f>
        <v/>
      </c>
      <c r="P453" s="257"/>
      <c r="Q453" s="222" t="str">
        <f ca="1">IF(TYPE(MATCH($D$6,OFFSET('Nhập liệu'!$C$10,Q452,0):'Nhập liệu'!$C$10000,0)+Q452)=16,"",MATCH($D$6,OFFSET('Nhập liệu'!$C$10,Q452,0):'Nhập liệu'!$C$10000,0)+Q452)</f>
        <v/>
      </c>
    </row>
    <row r="454" spans="2:17" ht="15.75" customHeight="1">
      <c r="B454" s="217" t="str">
        <f t="array" aca="1" ref="B454" ca="1">IF($Q454="","",INDEX('Nhập liệu'!$B$10:$B$10000,'Chi tiết'!$Q454))</f>
        <v/>
      </c>
      <c r="C454" s="262"/>
      <c r="D454" s="218" t="str">
        <f t="array" aca="1" ref="D454" ca="1">IF($Q454="","",INDEX('Nhập liệu'!$E$10:$E$10000,'Chi tiết'!$Q454))</f>
        <v/>
      </c>
      <c r="E454" s="219" t="str">
        <f t="array" aca="1" ref="E454" ca="1">IF($Q454="","",INDEX('Nhập liệu'!$F$10:$F$10000,'Chi tiết'!$Q454))</f>
        <v/>
      </c>
      <c r="F454" s="220" t="str">
        <f t="array" aca="1" ref="F454" ca="1">IF($Q454="","",INDEX('Nhập liệu'!$G$10:$G$10000,'Chi tiết'!$Q454))</f>
        <v/>
      </c>
      <c r="G454" s="219" t="str">
        <f t="array" aca="1" ref="G454" ca="1">IF($Q454="","",INDEX('Nhập liệu'!$H$10:$H$10000,'Chi tiết'!$Q454))</f>
        <v/>
      </c>
      <c r="H454" s="219" t="str">
        <f t="array" aca="1" ref="H454" ca="1">IF($Q454="","",INDEX('Nhập liệu'!$I$10:$I$10000,'Chi tiết'!$Q454))</f>
        <v/>
      </c>
      <c r="I454" s="219" t="str">
        <f t="array" aca="1" ref="I454" ca="1">IF($Q454="","",INDEX('Nhập liệu'!$J$10:$J$10000,'Chi tiết'!$Q454))</f>
        <v/>
      </c>
      <c r="J454" s="219" t="str">
        <f t="array" aca="1" ref="J454" ca="1">IF($Q454="","",INDEX('Nhập liệu'!$K$10:$K$10000,'Chi tiết'!$Q454))</f>
        <v/>
      </c>
      <c r="K454" s="219" t="str">
        <f t="array" aca="1" ref="K454" ca="1">IF($Q454="","",INDEX('Nhập liệu'!$L$10:$L$10000,'Chi tiết'!$Q454))</f>
        <v/>
      </c>
      <c r="L454" s="219" t="str">
        <f t="array" aca="1" ref="L454" ca="1">IF($Q454="","",INDEX('Nhập liệu'!$M$10:$M$10000,'Chi tiết'!$Q454))</f>
        <v/>
      </c>
      <c r="M454" s="219" t="str">
        <f t="array" aca="1" ref="M454" ca="1">IF($Q454="","",INDEX('Nhập liệu'!$N$10:$N$10000,'Chi tiết'!$Q454))</f>
        <v/>
      </c>
      <c r="N454" s="219" t="str">
        <f t="array" aca="1" ref="N454" ca="1">IF($Q454="","",INDEX('Nhập liệu'!$O$10:$O$10000,'Chi tiết'!$Q454))</f>
        <v/>
      </c>
      <c r="O454" s="219" t="str">
        <f t="array" aca="1" ref="O454" ca="1">IF($Q454="","",INDEX('Nhập liệu'!$P$10:$P$10000,'Chi tiết'!$Q454))</f>
        <v/>
      </c>
      <c r="P454" s="257"/>
      <c r="Q454" s="222" t="str">
        <f ca="1">IF(TYPE(MATCH($D$6,OFFSET('Nhập liệu'!$C$10,Q453,0):'Nhập liệu'!$C$10000,0)+Q453)=16,"",MATCH($D$6,OFFSET('Nhập liệu'!$C$10,Q453,0):'Nhập liệu'!$C$10000,0)+Q453)</f>
        <v/>
      </c>
    </row>
    <row r="455" spans="2:17" ht="15.75" customHeight="1">
      <c r="B455" s="217" t="str">
        <f t="array" aca="1" ref="B455" ca="1">IF($Q455="","",INDEX('Nhập liệu'!$B$10:$B$10000,'Chi tiết'!$Q455))</f>
        <v/>
      </c>
      <c r="C455" s="262"/>
      <c r="D455" s="218" t="str">
        <f t="array" aca="1" ref="D455" ca="1">IF($Q455="","",INDEX('Nhập liệu'!$E$10:$E$10000,'Chi tiết'!$Q455))</f>
        <v/>
      </c>
      <c r="E455" s="219" t="str">
        <f t="array" aca="1" ref="E455" ca="1">IF($Q455="","",INDEX('Nhập liệu'!$F$10:$F$10000,'Chi tiết'!$Q455))</f>
        <v/>
      </c>
      <c r="F455" s="220" t="str">
        <f t="array" aca="1" ref="F455" ca="1">IF($Q455="","",INDEX('Nhập liệu'!$G$10:$G$10000,'Chi tiết'!$Q455))</f>
        <v/>
      </c>
      <c r="G455" s="219" t="str">
        <f t="array" aca="1" ref="G455" ca="1">IF($Q455="","",INDEX('Nhập liệu'!$H$10:$H$10000,'Chi tiết'!$Q455))</f>
        <v/>
      </c>
      <c r="H455" s="219" t="str">
        <f t="array" aca="1" ref="H455" ca="1">IF($Q455="","",INDEX('Nhập liệu'!$I$10:$I$10000,'Chi tiết'!$Q455))</f>
        <v/>
      </c>
      <c r="I455" s="219" t="str">
        <f t="array" aca="1" ref="I455" ca="1">IF($Q455="","",INDEX('Nhập liệu'!$J$10:$J$10000,'Chi tiết'!$Q455))</f>
        <v/>
      </c>
      <c r="J455" s="219" t="str">
        <f t="array" aca="1" ref="J455" ca="1">IF($Q455="","",INDEX('Nhập liệu'!$K$10:$K$10000,'Chi tiết'!$Q455))</f>
        <v/>
      </c>
      <c r="K455" s="219" t="str">
        <f t="array" aca="1" ref="K455" ca="1">IF($Q455="","",INDEX('Nhập liệu'!$L$10:$L$10000,'Chi tiết'!$Q455))</f>
        <v/>
      </c>
      <c r="L455" s="219" t="str">
        <f t="array" aca="1" ref="L455" ca="1">IF($Q455="","",INDEX('Nhập liệu'!$M$10:$M$10000,'Chi tiết'!$Q455))</f>
        <v/>
      </c>
      <c r="M455" s="219" t="str">
        <f t="array" aca="1" ref="M455" ca="1">IF($Q455="","",INDEX('Nhập liệu'!$N$10:$N$10000,'Chi tiết'!$Q455))</f>
        <v/>
      </c>
      <c r="N455" s="219" t="str">
        <f t="array" aca="1" ref="N455" ca="1">IF($Q455="","",INDEX('Nhập liệu'!$O$10:$O$10000,'Chi tiết'!$Q455))</f>
        <v/>
      </c>
      <c r="O455" s="219" t="str">
        <f t="array" aca="1" ref="O455" ca="1">IF($Q455="","",INDEX('Nhập liệu'!$P$10:$P$10000,'Chi tiết'!$Q455))</f>
        <v/>
      </c>
      <c r="P455" s="257"/>
      <c r="Q455" s="222" t="str">
        <f ca="1">IF(TYPE(MATCH($D$6,OFFSET('Nhập liệu'!$C$10,Q454,0):'Nhập liệu'!$C$10000,0)+Q454)=16,"",MATCH($D$6,OFFSET('Nhập liệu'!$C$10,Q454,0):'Nhập liệu'!$C$10000,0)+Q454)</f>
        <v/>
      </c>
    </row>
    <row r="456" spans="2:17" ht="15.75" customHeight="1">
      <c r="B456" s="217" t="str">
        <f t="array" aca="1" ref="B456" ca="1">IF($Q456="","",INDEX('Nhập liệu'!$B$10:$B$10000,'Chi tiết'!$Q456))</f>
        <v/>
      </c>
      <c r="C456" s="262"/>
      <c r="D456" s="218" t="str">
        <f t="array" aca="1" ref="D456" ca="1">IF($Q456="","",INDEX('Nhập liệu'!$E$10:$E$10000,'Chi tiết'!$Q456))</f>
        <v/>
      </c>
      <c r="E456" s="219" t="str">
        <f t="array" aca="1" ref="E456" ca="1">IF($Q456="","",INDEX('Nhập liệu'!$F$10:$F$10000,'Chi tiết'!$Q456))</f>
        <v/>
      </c>
      <c r="F456" s="220" t="str">
        <f t="array" aca="1" ref="F456" ca="1">IF($Q456="","",INDEX('Nhập liệu'!$G$10:$G$10000,'Chi tiết'!$Q456))</f>
        <v/>
      </c>
      <c r="G456" s="219" t="str">
        <f t="array" aca="1" ref="G456" ca="1">IF($Q456="","",INDEX('Nhập liệu'!$H$10:$H$10000,'Chi tiết'!$Q456))</f>
        <v/>
      </c>
      <c r="H456" s="219" t="str">
        <f t="array" aca="1" ref="H456" ca="1">IF($Q456="","",INDEX('Nhập liệu'!$I$10:$I$10000,'Chi tiết'!$Q456))</f>
        <v/>
      </c>
      <c r="I456" s="219" t="str">
        <f t="array" aca="1" ref="I456" ca="1">IF($Q456="","",INDEX('Nhập liệu'!$J$10:$J$10000,'Chi tiết'!$Q456))</f>
        <v/>
      </c>
      <c r="J456" s="219" t="str">
        <f t="array" aca="1" ref="J456" ca="1">IF($Q456="","",INDEX('Nhập liệu'!$K$10:$K$10000,'Chi tiết'!$Q456))</f>
        <v/>
      </c>
      <c r="K456" s="219" t="str">
        <f t="array" aca="1" ref="K456" ca="1">IF($Q456="","",INDEX('Nhập liệu'!$L$10:$L$10000,'Chi tiết'!$Q456))</f>
        <v/>
      </c>
      <c r="L456" s="219" t="str">
        <f t="array" aca="1" ref="L456" ca="1">IF($Q456="","",INDEX('Nhập liệu'!$M$10:$M$10000,'Chi tiết'!$Q456))</f>
        <v/>
      </c>
      <c r="M456" s="219" t="str">
        <f t="array" aca="1" ref="M456" ca="1">IF($Q456="","",INDEX('Nhập liệu'!$N$10:$N$10000,'Chi tiết'!$Q456))</f>
        <v/>
      </c>
      <c r="N456" s="219" t="str">
        <f t="array" aca="1" ref="N456" ca="1">IF($Q456="","",INDEX('Nhập liệu'!$O$10:$O$10000,'Chi tiết'!$Q456))</f>
        <v/>
      </c>
      <c r="O456" s="219" t="str">
        <f t="array" aca="1" ref="O456" ca="1">IF($Q456="","",INDEX('Nhập liệu'!$P$10:$P$10000,'Chi tiết'!$Q456))</f>
        <v/>
      </c>
      <c r="P456" s="257"/>
      <c r="Q456" s="222" t="str">
        <f ca="1">IF(TYPE(MATCH($D$6,OFFSET('Nhập liệu'!$C$10,Q455,0):'Nhập liệu'!$C$10000,0)+Q455)=16,"",MATCH($D$6,OFFSET('Nhập liệu'!$C$10,Q455,0):'Nhập liệu'!$C$10000,0)+Q455)</f>
        <v/>
      </c>
    </row>
    <row r="457" spans="2:17" ht="15.75" customHeight="1">
      <c r="B457" s="217" t="str">
        <f t="array" aca="1" ref="B457" ca="1">IF($Q457="","",INDEX('Nhập liệu'!$B$10:$B$10000,'Chi tiết'!$Q457))</f>
        <v/>
      </c>
      <c r="C457" s="262"/>
      <c r="D457" s="218" t="str">
        <f t="array" aca="1" ref="D457" ca="1">IF($Q457="","",INDEX('Nhập liệu'!$E$10:$E$10000,'Chi tiết'!$Q457))</f>
        <v/>
      </c>
      <c r="E457" s="219" t="str">
        <f t="array" aca="1" ref="E457" ca="1">IF($Q457="","",INDEX('Nhập liệu'!$F$10:$F$10000,'Chi tiết'!$Q457))</f>
        <v/>
      </c>
      <c r="F457" s="220" t="str">
        <f t="array" aca="1" ref="F457" ca="1">IF($Q457="","",INDEX('Nhập liệu'!$G$10:$G$10000,'Chi tiết'!$Q457))</f>
        <v/>
      </c>
      <c r="G457" s="219" t="str">
        <f t="array" aca="1" ref="G457" ca="1">IF($Q457="","",INDEX('Nhập liệu'!$H$10:$H$10000,'Chi tiết'!$Q457))</f>
        <v/>
      </c>
      <c r="H457" s="219" t="str">
        <f t="array" aca="1" ref="H457" ca="1">IF($Q457="","",INDEX('Nhập liệu'!$I$10:$I$10000,'Chi tiết'!$Q457))</f>
        <v/>
      </c>
      <c r="I457" s="219" t="str">
        <f t="array" aca="1" ref="I457" ca="1">IF($Q457="","",INDEX('Nhập liệu'!$J$10:$J$10000,'Chi tiết'!$Q457))</f>
        <v/>
      </c>
      <c r="J457" s="219" t="str">
        <f t="array" aca="1" ref="J457" ca="1">IF($Q457="","",INDEX('Nhập liệu'!$K$10:$K$10000,'Chi tiết'!$Q457))</f>
        <v/>
      </c>
      <c r="K457" s="219" t="str">
        <f t="array" aca="1" ref="K457" ca="1">IF($Q457="","",INDEX('Nhập liệu'!$L$10:$L$10000,'Chi tiết'!$Q457))</f>
        <v/>
      </c>
      <c r="L457" s="219" t="str">
        <f t="array" aca="1" ref="L457" ca="1">IF($Q457="","",INDEX('Nhập liệu'!$M$10:$M$10000,'Chi tiết'!$Q457))</f>
        <v/>
      </c>
      <c r="M457" s="219" t="str">
        <f t="array" aca="1" ref="M457" ca="1">IF($Q457="","",INDEX('Nhập liệu'!$N$10:$N$10000,'Chi tiết'!$Q457))</f>
        <v/>
      </c>
      <c r="N457" s="219" t="str">
        <f t="array" aca="1" ref="N457" ca="1">IF($Q457="","",INDEX('Nhập liệu'!$O$10:$O$10000,'Chi tiết'!$Q457))</f>
        <v/>
      </c>
      <c r="O457" s="219" t="str">
        <f t="array" aca="1" ref="O457" ca="1">IF($Q457="","",INDEX('Nhập liệu'!$P$10:$P$10000,'Chi tiết'!$Q457))</f>
        <v/>
      </c>
      <c r="P457" s="257"/>
      <c r="Q457" s="222" t="str">
        <f ca="1">IF(TYPE(MATCH($D$6,OFFSET('Nhập liệu'!$C$10,Q456,0):'Nhập liệu'!$C$10000,0)+Q456)=16,"",MATCH($D$6,OFFSET('Nhập liệu'!$C$10,Q456,0):'Nhập liệu'!$C$10000,0)+Q456)</f>
        <v/>
      </c>
    </row>
    <row r="458" spans="2:17" ht="15.75" customHeight="1">
      <c r="B458" s="217" t="str">
        <f t="array" aca="1" ref="B458" ca="1">IF($Q458="","",INDEX('Nhập liệu'!$B$10:$B$10000,'Chi tiết'!$Q458))</f>
        <v/>
      </c>
      <c r="C458" s="262"/>
      <c r="D458" s="218" t="str">
        <f t="array" aca="1" ref="D458" ca="1">IF($Q458="","",INDEX('Nhập liệu'!$E$10:$E$10000,'Chi tiết'!$Q458))</f>
        <v/>
      </c>
      <c r="E458" s="219" t="str">
        <f t="array" aca="1" ref="E458" ca="1">IF($Q458="","",INDEX('Nhập liệu'!$F$10:$F$10000,'Chi tiết'!$Q458))</f>
        <v/>
      </c>
      <c r="F458" s="220" t="str">
        <f t="array" aca="1" ref="F458" ca="1">IF($Q458="","",INDEX('Nhập liệu'!$G$10:$G$10000,'Chi tiết'!$Q458))</f>
        <v/>
      </c>
      <c r="G458" s="219" t="str">
        <f t="array" aca="1" ref="G458" ca="1">IF($Q458="","",INDEX('Nhập liệu'!$H$10:$H$10000,'Chi tiết'!$Q458))</f>
        <v/>
      </c>
      <c r="H458" s="219" t="str">
        <f t="array" aca="1" ref="H458" ca="1">IF($Q458="","",INDEX('Nhập liệu'!$I$10:$I$10000,'Chi tiết'!$Q458))</f>
        <v/>
      </c>
      <c r="I458" s="219" t="str">
        <f t="array" aca="1" ref="I458" ca="1">IF($Q458="","",INDEX('Nhập liệu'!$J$10:$J$10000,'Chi tiết'!$Q458))</f>
        <v/>
      </c>
      <c r="J458" s="219" t="str">
        <f t="array" aca="1" ref="J458" ca="1">IF($Q458="","",INDEX('Nhập liệu'!$K$10:$K$10000,'Chi tiết'!$Q458))</f>
        <v/>
      </c>
      <c r="K458" s="219" t="str">
        <f t="array" aca="1" ref="K458" ca="1">IF($Q458="","",INDEX('Nhập liệu'!$L$10:$L$10000,'Chi tiết'!$Q458))</f>
        <v/>
      </c>
      <c r="L458" s="219" t="str">
        <f t="array" aca="1" ref="L458" ca="1">IF($Q458="","",INDEX('Nhập liệu'!$M$10:$M$10000,'Chi tiết'!$Q458))</f>
        <v/>
      </c>
      <c r="M458" s="219" t="str">
        <f t="array" aca="1" ref="M458" ca="1">IF($Q458="","",INDEX('Nhập liệu'!$N$10:$N$10000,'Chi tiết'!$Q458))</f>
        <v/>
      </c>
      <c r="N458" s="219" t="str">
        <f t="array" aca="1" ref="N458" ca="1">IF($Q458="","",INDEX('Nhập liệu'!$O$10:$O$10000,'Chi tiết'!$Q458))</f>
        <v/>
      </c>
      <c r="O458" s="219" t="str">
        <f t="array" aca="1" ref="O458" ca="1">IF($Q458="","",INDEX('Nhập liệu'!$P$10:$P$10000,'Chi tiết'!$Q458))</f>
        <v/>
      </c>
      <c r="P458" s="257"/>
      <c r="Q458" s="222" t="str">
        <f ca="1">IF(TYPE(MATCH($D$6,OFFSET('Nhập liệu'!$C$10,Q457,0):'Nhập liệu'!$C$10000,0)+Q457)=16,"",MATCH($D$6,OFFSET('Nhập liệu'!$C$10,Q457,0):'Nhập liệu'!$C$10000,0)+Q457)</f>
        <v/>
      </c>
    </row>
    <row r="459" spans="2:17" ht="15.75" customHeight="1">
      <c r="B459" s="217" t="str">
        <f t="array" aca="1" ref="B459" ca="1">IF($Q459="","",INDEX('Nhập liệu'!$B$10:$B$10000,'Chi tiết'!$Q459))</f>
        <v/>
      </c>
      <c r="C459" s="262"/>
      <c r="D459" s="218" t="str">
        <f t="array" aca="1" ref="D459" ca="1">IF($Q459="","",INDEX('Nhập liệu'!$E$10:$E$10000,'Chi tiết'!$Q459))</f>
        <v/>
      </c>
      <c r="E459" s="219" t="str">
        <f t="array" aca="1" ref="E459" ca="1">IF($Q459="","",INDEX('Nhập liệu'!$F$10:$F$10000,'Chi tiết'!$Q459))</f>
        <v/>
      </c>
      <c r="F459" s="220" t="str">
        <f t="array" aca="1" ref="F459" ca="1">IF($Q459="","",INDEX('Nhập liệu'!$G$10:$G$10000,'Chi tiết'!$Q459))</f>
        <v/>
      </c>
      <c r="G459" s="219" t="str">
        <f t="array" aca="1" ref="G459" ca="1">IF($Q459="","",INDEX('Nhập liệu'!$H$10:$H$10000,'Chi tiết'!$Q459))</f>
        <v/>
      </c>
      <c r="H459" s="219" t="str">
        <f t="array" aca="1" ref="H459" ca="1">IF($Q459="","",INDEX('Nhập liệu'!$I$10:$I$10000,'Chi tiết'!$Q459))</f>
        <v/>
      </c>
      <c r="I459" s="219" t="str">
        <f t="array" aca="1" ref="I459" ca="1">IF($Q459="","",INDEX('Nhập liệu'!$J$10:$J$10000,'Chi tiết'!$Q459))</f>
        <v/>
      </c>
      <c r="J459" s="219" t="str">
        <f t="array" aca="1" ref="J459" ca="1">IF($Q459="","",INDEX('Nhập liệu'!$K$10:$K$10000,'Chi tiết'!$Q459))</f>
        <v/>
      </c>
      <c r="K459" s="219" t="str">
        <f t="array" aca="1" ref="K459" ca="1">IF($Q459="","",INDEX('Nhập liệu'!$L$10:$L$10000,'Chi tiết'!$Q459))</f>
        <v/>
      </c>
      <c r="L459" s="219" t="str">
        <f t="array" aca="1" ref="L459" ca="1">IF($Q459="","",INDEX('Nhập liệu'!$M$10:$M$10000,'Chi tiết'!$Q459))</f>
        <v/>
      </c>
      <c r="M459" s="219" t="str">
        <f t="array" aca="1" ref="M459" ca="1">IF($Q459="","",INDEX('Nhập liệu'!$N$10:$N$10000,'Chi tiết'!$Q459))</f>
        <v/>
      </c>
      <c r="N459" s="219" t="str">
        <f t="array" aca="1" ref="N459" ca="1">IF($Q459="","",INDEX('Nhập liệu'!$O$10:$O$10000,'Chi tiết'!$Q459))</f>
        <v/>
      </c>
      <c r="O459" s="219" t="str">
        <f t="array" aca="1" ref="O459" ca="1">IF($Q459="","",INDEX('Nhập liệu'!$P$10:$P$10000,'Chi tiết'!$Q459))</f>
        <v/>
      </c>
      <c r="P459" s="257"/>
      <c r="Q459" s="222" t="str">
        <f ca="1">IF(TYPE(MATCH($D$6,OFFSET('Nhập liệu'!$C$10,Q458,0):'Nhập liệu'!$C$10000,0)+Q458)=16,"",MATCH($D$6,OFFSET('Nhập liệu'!$C$10,Q458,0):'Nhập liệu'!$C$10000,0)+Q458)</f>
        <v/>
      </c>
    </row>
    <row r="460" spans="2:17" ht="15.75" customHeight="1">
      <c r="B460" s="217" t="str">
        <f t="array" aca="1" ref="B460" ca="1">IF($Q460="","",INDEX('Nhập liệu'!$B$10:$B$10000,'Chi tiết'!$Q460))</f>
        <v/>
      </c>
      <c r="C460" s="262"/>
      <c r="D460" s="218" t="str">
        <f t="array" aca="1" ref="D460" ca="1">IF($Q460="","",INDEX('Nhập liệu'!$E$10:$E$10000,'Chi tiết'!$Q460))</f>
        <v/>
      </c>
      <c r="E460" s="219" t="str">
        <f t="array" aca="1" ref="E460" ca="1">IF($Q460="","",INDEX('Nhập liệu'!$F$10:$F$10000,'Chi tiết'!$Q460))</f>
        <v/>
      </c>
      <c r="F460" s="220" t="str">
        <f t="array" aca="1" ref="F460" ca="1">IF($Q460="","",INDEX('Nhập liệu'!$G$10:$G$10000,'Chi tiết'!$Q460))</f>
        <v/>
      </c>
      <c r="G460" s="219" t="str">
        <f t="array" aca="1" ref="G460" ca="1">IF($Q460="","",INDEX('Nhập liệu'!$H$10:$H$10000,'Chi tiết'!$Q460))</f>
        <v/>
      </c>
      <c r="H460" s="219" t="str">
        <f t="array" aca="1" ref="H460" ca="1">IF($Q460="","",INDEX('Nhập liệu'!$I$10:$I$10000,'Chi tiết'!$Q460))</f>
        <v/>
      </c>
      <c r="I460" s="219" t="str">
        <f t="array" aca="1" ref="I460" ca="1">IF($Q460="","",INDEX('Nhập liệu'!$J$10:$J$10000,'Chi tiết'!$Q460))</f>
        <v/>
      </c>
      <c r="J460" s="219" t="str">
        <f t="array" aca="1" ref="J460" ca="1">IF($Q460="","",INDEX('Nhập liệu'!$K$10:$K$10000,'Chi tiết'!$Q460))</f>
        <v/>
      </c>
      <c r="K460" s="219" t="str">
        <f t="array" aca="1" ref="K460" ca="1">IF($Q460="","",INDEX('Nhập liệu'!$L$10:$L$10000,'Chi tiết'!$Q460))</f>
        <v/>
      </c>
      <c r="L460" s="219" t="str">
        <f t="array" aca="1" ref="L460" ca="1">IF($Q460="","",INDEX('Nhập liệu'!$M$10:$M$10000,'Chi tiết'!$Q460))</f>
        <v/>
      </c>
      <c r="M460" s="219" t="str">
        <f t="array" aca="1" ref="M460" ca="1">IF($Q460="","",INDEX('Nhập liệu'!$N$10:$N$10000,'Chi tiết'!$Q460))</f>
        <v/>
      </c>
      <c r="N460" s="219" t="str">
        <f t="array" aca="1" ref="N460" ca="1">IF($Q460="","",INDEX('Nhập liệu'!$O$10:$O$10000,'Chi tiết'!$Q460))</f>
        <v/>
      </c>
      <c r="O460" s="219" t="str">
        <f t="array" aca="1" ref="O460" ca="1">IF($Q460="","",INDEX('Nhập liệu'!$P$10:$P$10000,'Chi tiết'!$Q460))</f>
        <v/>
      </c>
      <c r="P460" s="257"/>
      <c r="Q460" s="222" t="str">
        <f ca="1">IF(TYPE(MATCH($D$6,OFFSET('Nhập liệu'!$C$10,Q459,0):'Nhập liệu'!$C$10000,0)+Q459)=16,"",MATCH($D$6,OFFSET('Nhập liệu'!$C$10,Q459,0):'Nhập liệu'!$C$10000,0)+Q459)</f>
        <v/>
      </c>
    </row>
    <row r="461" spans="2:17" ht="15.75" customHeight="1">
      <c r="B461" s="217" t="str">
        <f t="array" aca="1" ref="B461" ca="1">IF($Q461="","",INDEX('Nhập liệu'!$B$10:$B$10000,'Chi tiết'!$Q461))</f>
        <v/>
      </c>
      <c r="C461" s="262"/>
      <c r="D461" s="218" t="str">
        <f t="array" aca="1" ref="D461" ca="1">IF($Q461="","",INDEX('Nhập liệu'!$E$10:$E$10000,'Chi tiết'!$Q461))</f>
        <v/>
      </c>
      <c r="E461" s="219" t="str">
        <f t="array" aca="1" ref="E461" ca="1">IF($Q461="","",INDEX('Nhập liệu'!$F$10:$F$10000,'Chi tiết'!$Q461))</f>
        <v/>
      </c>
      <c r="F461" s="220" t="str">
        <f t="array" aca="1" ref="F461" ca="1">IF($Q461="","",INDEX('Nhập liệu'!$G$10:$G$10000,'Chi tiết'!$Q461))</f>
        <v/>
      </c>
      <c r="G461" s="219" t="str">
        <f t="array" aca="1" ref="G461" ca="1">IF($Q461="","",INDEX('Nhập liệu'!$H$10:$H$10000,'Chi tiết'!$Q461))</f>
        <v/>
      </c>
      <c r="H461" s="219" t="str">
        <f t="array" aca="1" ref="H461" ca="1">IF($Q461="","",INDEX('Nhập liệu'!$I$10:$I$10000,'Chi tiết'!$Q461))</f>
        <v/>
      </c>
      <c r="I461" s="219" t="str">
        <f t="array" aca="1" ref="I461" ca="1">IF($Q461="","",INDEX('Nhập liệu'!$J$10:$J$10000,'Chi tiết'!$Q461))</f>
        <v/>
      </c>
      <c r="J461" s="219" t="str">
        <f t="array" aca="1" ref="J461" ca="1">IF($Q461="","",INDEX('Nhập liệu'!$K$10:$K$10000,'Chi tiết'!$Q461))</f>
        <v/>
      </c>
      <c r="K461" s="219" t="str">
        <f t="array" aca="1" ref="K461" ca="1">IF($Q461="","",INDEX('Nhập liệu'!$L$10:$L$10000,'Chi tiết'!$Q461))</f>
        <v/>
      </c>
      <c r="L461" s="219" t="str">
        <f t="array" aca="1" ref="L461" ca="1">IF($Q461="","",INDEX('Nhập liệu'!$M$10:$M$10000,'Chi tiết'!$Q461))</f>
        <v/>
      </c>
      <c r="M461" s="219" t="str">
        <f t="array" aca="1" ref="M461" ca="1">IF($Q461="","",INDEX('Nhập liệu'!$N$10:$N$10000,'Chi tiết'!$Q461))</f>
        <v/>
      </c>
      <c r="N461" s="219" t="str">
        <f t="array" aca="1" ref="N461" ca="1">IF($Q461="","",INDEX('Nhập liệu'!$O$10:$O$10000,'Chi tiết'!$Q461))</f>
        <v/>
      </c>
      <c r="O461" s="219" t="str">
        <f t="array" aca="1" ref="O461" ca="1">IF($Q461="","",INDEX('Nhập liệu'!$P$10:$P$10000,'Chi tiết'!$Q461))</f>
        <v/>
      </c>
      <c r="P461" s="257"/>
      <c r="Q461" s="222" t="str">
        <f ca="1">IF(TYPE(MATCH($D$6,OFFSET('Nhập liệu'!$C$10,Q460,0):'Nhập liệu'!$C$10000,0)+Q460)=16,"",MATCH($D$6,OFFSET('Nhập liệu'!$C$10,Q460,0):'Nhập liệu'!$C$10000,0)+Q460)</f>
        <v/>
      </c>
    </row>
    <row r="462" spans="2:17" ht="15.75" customHeight="1">
      <c r="B462" s="217" t="str">
        <f t="array" aca="1" ref="B462" ca="1">IF($Q462="","",INDEX('Nhập liệu'!$B$10:$B$10000,'Chi tiết'!$Q462))</f>
        <v/>
      </c>
      <c r="C462" s="262"/>
      <c r="D462" s="218" t="str">
        <f t="array" aca="1" ref="D462" ca="1">IF($Q462="","",INDEX('Nhập liệu'!$E$10:$E$10000,'Chi tiết'!$Q462))</f>
        <v/>
      </c>
      <c r="E462" s="219" t="str">
        <f t="array" aca="1" ref="E462" ca="1">IF($Q462="","",INDEX('Nhập liệu'!$F$10:$F$10000,'Chi tiết'!$Q462))</f>
        <v/>
      </c>
      <c r="F462" s="220" t="str">
        <f t="array" aca="1" ref="F462" ca="1">IF($Q462="","",INDEX('Nhập liệu'!$G$10:$G$10000,'Chi tiết'!$Q462))</f>
        <v/>
      </c>
      <c r="G462" s="219" t="str">
        <f t="array" aca="1" ref="G462" ca="1">IF($Q462="","",INDEX('Nhập liệu'!$H$10:$H$10000,'Chi tiết'!$Q462))</f>
        <v/>
      </c>
      <c r="H462" s="219" t="str">
        <f t="array" aca="1" ref="H462" ca="1">IF($Q462="","",INDEX('Nhập liệu'!$I$10:$I$10000,'Chi tiết'!$Q462))</f>
        <v/>
      </c>
      <c r="I462" s="219" t="str">
        <f t="array" aca="1" ref="I462" ca="1">IF($Q462="","",INDEX('Nhập liệu'!$J$10:$J$10000,'Chi tiết'!$Q462))</f>
        <v/>
      </c>
      <c r="J462" s="219" t="str">
        <f t="array" aca="1" ref="J462" ca="1">IF($Q462="","",INDEX('Nhập liệu'!$K$10:$K$10000,'Chi tiết'!$Q462))</f>
        <v/>
      </c>
      <c r="K462" s="219" t="str">
        <f t="array" aca="1" ref="K462" ca="1">IF($Q462="","",INDEX('Nhập liệu'!$L$10:$L$10000,'Chi tiết'!$Q462))</f>
        <v/>
      </c>
      <c r="L462" s="219" t="str">
        <f t="array" aca="1" ref="L462" ca="1">IF($Q462="","",INDEX('Nhập liệu'!$M$10:$M$10000,'Chi tiết'!$Q462))</f>
        <v/>
      </c>
      <c r="M462" s="219" t="str">
        <f t="array" aca="1" ref="M462" ca="1">IF($Q462="","",INDEX('Nhập liệu'!$N$10:$N$10000,'Chi tiết'!$Q462))</f>
        <v/>
      </c>
      <c r="N462" s="219" t="str">
        <f t="array" aca="1" ref="N462" ca="1">IF($Q462="","",INDEX('Nhập liệu'!$O$10:$O$10000,'Chi tiết'!$Q462))</f>
        <v/>
      </c>
      <c r="O462" s="219" t="str">
        <f t="array" aca="1" ref="O462" ca="1">IF($Q462="","",INDEX('Nhập liệu'!$P$10:$P$10000,'Chi tiết'!$Q462))</f>
        <v/>
      </c>
      <c r="P462" s="257"/>
      <c r="Q462" s="222" t="str">
        <f ca="1">IF(TYPE(MATCH($D$6,OFFSET('Nhập liệu'!$C$10,Q461,0):'Nhập liệu'!$C$10000,0)+Q461)=16,"",MATCH($D$6,OFFSET('Nhập liệu'!$C$10,Q461,0):'Nhập liệu'!$C$10000,0)+Q461)</f>
        <v/>
      </c>
    </row>
    <row r="463" spans="2:17" ht="15.75" customHeight="1">
      <c r="B463" s="217" t="str">
        <f t="array" aca="1" ref="B463" ca="1">IF($Q463="","",INDEX('Nhập liệu'!$B$10:$B$10000,'Chi tiết'!$Q463))</f>
        <v/>
      </c>
      <c r="C463" s="262"/>
      <c r="D463" s="218" t="str">
        <f t="array" aca="1" ref="D463" ca="1">IF($Q463="","",INDEX('Nhập liệu'!$E$10:$E$10000,'Chi tiết'!$Q463))</f>
        <v/>
      </c>
      <c r="E463" s="219" t="str">
        <f t="array" aca="1" ref="E463" ca="1">IF($Q463="","",INDEX('Nhập liệu'!$F$10:$F$10000,'Chi tiết'!$Q463))</f>
        <v/>
      </c>
      <c r="F463" s="220" t="str">
        <f t="array" aca="1" ref="F463" ca="1">IF($Q463="","",INDEX('Nhập liệu'!$G$10:$G$10000,'Chi tiết'!$Q463))</f>
        <v/>
      </c>
      <c r="G463" s="219" t="str">
        <f t="array" aca="1" ref="G463" ca="1">IF($Q463="","",INDEX('Nhập liệu'!$H$10:$H$10000,'Chi tiết'!$Q463))</f>
        <v/>
      </c>
      <c r="H463" s="219" t="str">
        <f t="array" aca="1" ref="H463" ca="1">IF($Q463="","",INDEX('Nhập liệu'!$I$10:$I$10000,'Chi tiết'!$Q463))</f>
        <v/>
      </c>
      <c r="I463" s="219" t="str">
        <f t="array" aca="1" ref="I463" ca="1">IF($Q463="","",INDEX('Nhập liệu'!$J$10:$J$10000,'Chi tiết'!$Q463))</f>
        <v/>
      </c>
      <c r="J463" s="219" t="str">
        <f t="array" aca="1" ref="J463" ca="1">IF($Q463="","",INDEX('Nhập liệu'!$K$10:$K$10000,'Chi tiết'!$Q463))</f>
        <v/>
      </c>
      <c r="K463" s="219" t="str">
        <f t="array" aca="1" ref="K463" ca="1">IF($Q463="","",INDEX('Nhập liệu'!$L$10:$L$10000,'Chi tiết'!$Q463))</f>
        <v/>
      </c>
      <c r="L463" s="219" t="str">
        <f t="array" aca="1" ref="L463" ca="1">IF($Q463="","",INDEX('Nhập liệu'!$M$10:$M$10000,'Chi tiết'!$Q463))</f>
        <v/>
      </c>
      <c r="M463" s="219" t="str">
        <f t="array" aca="1" ref="M463" ca="1">IF($Q463="","",INDEX('Nhập liệu'!$N$10:$N$10000,'Chi tiết'!$Q463))</f>
        <v/>
      </c>
      <c r="N463" s="219" t="str">
        <f t="array" aca="1" ref="N463" ca="1">IF($Q463="","",INDEX('Nhập liệu'!$O$10:$O$10000,'Chi tiết'!$Q463))</f>
        <v/>
      </c>
      <c r="O463" s="219" t="str">
        <f t="array" aca="1" ref="O463" ca="1">IF($Q463="","",INDEX('Nhập liệu'!$P$10:$P$10000,'Chi tiết'!$Q463))</f>
        <v/>
      </c>
      <c r="P463" s="257"/>
      <c r="Q463" s="222" t="str">
        <f ca="1">IF(TYPE(MATCH($D$6,OFFSET('Nhập liệu'!$C$10,Q462,0):'Nhập liệu'!$C$10000,0)+Q462)=16,"",MATCH($D$6,OFFSET('Nhập liệu'!$C$10,Q462,0):'Nhập liệu'!$C$10000,0)+Q462)</f>
        <v/>
      </c>
    </row>
    <row r="464" spans="2:17" ht="15.75" customHeight="1">
      <c r="B464" s="217" t="str">
        <f t="array" aca="1" ref="B464" ca="1">IF($Q464="","",INDEX('Nhập liệu'!$B$10:$B$10000,'Chi tiết'!$Q464))</f>
        <v/>
      </c>
      <c r="C464" s="262"/>
      <c r="D464" s="218" t="str">
        <f t="array" aca="1" ref="D464" ca="1">IF($Q464="","",INDEX('Nhập liệu'!$E$10:$E$10000,'Chi tiết'!$Q464))</f>
        <v/>
      </c>
      <c r="E464" s="219" t="str">
        <f t="array" aca="1" ref="E464" ca="1">IF($Q464="","",INDEX('Nhập liệu'!$F$10:$F$10000,'Chi tiết'!$Q464))</f>
        <v/>
      </c>
      <c r="F464" s="220" t="str">
        <f t="array" aca="1" ref="F464" ca="1">IF($Q464="","",INDEX('Nhập liệu'!$G$10:$G$10000,'Chi tiết'!$Q464))</f>
        <v/>
      </c>
      <c r="G464" s="219" t="str">
        <f t="array" aca="1" ref="G464" ca="1">IF($Q464="","",INDEX('Nhập liệu'!$H$10:$H$10000,'Chi tiết'!$Q464))</f>
        <v/>
      </c>
      <c r="H464" s="219" t="str">
        <f t="array" aca="1" ref="H464" ca="1">IF($Q464="","",INDEX('Nhập liệu'!$I$10:$I$10000,'Chi tiết'!$Q464))</f>
        <v/>
      </c>
      <c r="I464" s="219" t="str">
        <f t="array" aca="1" ref="I464" ca="1">IF($Q464="","",INDEX('Nhập liệu'!$J$10:$J$10000,'Chi tiết'!$Q464))</f>
        <v/>
      </c>
      <c r="J464" s="219" t="str">
        <f t="array" aca="1" ref="J464" ca="1">IF($Q464="","",INDEX('Nhập liệu'!$K$10:$K$10000,'Chi tiết'!$Q464))</f>
        <v/>
      </c>
      <c r="K464" s="219" t="str">
        <f t="array" aca="1" ref="K464" ca="1">IF($Q464="","",INDEX('Nhập liệu'!$L$10:$L$10000,'Chi tiết'!$Q464))</f>
        <v/>
      </c>
      <c r="L464" s="219" t="str">
        <f t="array" aca="1" ref="L464" ca="1">IF($Q464="","",INDEX('Nhập liệu'!$M$10:$M$10000,'Chi tiết'!$Q464))</f>
        <v/>
      </c>
      <c r="M464" s="219" t="str">
        <f t="array" aca="1" ref="M464" ca="1">IF($Q464="","",INDEX('Nhập liệu'!$N$10:$N$10000,'Chi tiết'!$Q464))</f>
        <v/>
      </c>
      <c r="N464" s="219" t="str">
        <f t="array" aca="1" ref="N464" ca="1">IF($Q464="","",INDEX('Nhập liệu'!$O$10:$O$10000,'Chi tiết'!$Q464))</f>
        <v/>
      </c>
      <c r="O464" s="219" t="str">
        <f t="array" aca="1" ref="O464" ca="1">IF($Q464="","",INDEX('Nhập liệu'!$P$10:$P$10000,'Chi tiết'!$Q464))</f>
        <v/>
      </c>
      <c r="P464" s="257"/>
      <c r="Q464" s="222" t="str">
        <f ca="1">IF(TYPE(MATCH($D$6,OFFSET('Nhập liệu'!$C$10,Q463,0):'Nhập liệu'!$C$10000,0)+Q463)=16,"",MATCH($D$6,OFFSET('Nhập liệu'!$C$10,Q463,0):'Nhập liệu'!$C$10000,0)+Q463)</f>
        <v/>
      </c>
    </row>
    <row r="465" spans="2:17" ht="15.75" customHeight="1">
      <c r="B465" s="217" t="str">
        <f t="array" aca="1" ref="B465" ca="1">IF($Q465="","",INDEX('Nhập liệu'!$B$10:$B$10000,'Chi tiết'!$Q465))</f>
        <v/>
      </c>
      <c r="C465" s="262"/>
      <c r="D465" s="218" t="str">
        <f t="array" aca="1" ref="D465" ca="1">IF($Q465="","",INDEX('Nhập liệu'!$E$10:$E$10000,'Chi tiết'!$Q465))</f>
        <v/>
      </c>
      <c r="E465" s="219" t="str">
        <f t="array" aca="1" ref="E465" ca="1">IF($Q465="","",INDEX('Nhập liệu'!$F$10:$F$10000,'Chi tiết'!$Q465))</f>
        <v/>
      </c>
      <c r="F465" s="220" t="str">
        <f t="array" aca="1" ref="F465" ca="1">IF($Q465="","",INDEX('Nhập liệu'!$G$10:$G$10000,'Chi tiết'!$Q465))</f>
        <v/>
      </c>
      <c r="G465" s="219" t="str">
        <f t="array" aca="1" ref="G465" ca="1">IF($Q465="","",INDEX('Nhập liệu'!$H$10:$H$10000,'Chi tiết'!$Q465))</f>
        <v/>
      </c>
      <c r="H465" s="219" t="str">
        <f t="array" aca="1" ref="H465" ca="1">IF($Q465="","",INDEX('Nhập liệu'!$I$10:$I$10000,'Chi tiết'!$Q465))</f>
        <v/>
      </c>
      <c r="I465" s="219" t="str">
        <f t="array" aca="1" ref="I465" ca="1">IF($Q465="","",INDEX('Nhập liệu'!$J$10:$J$10000,'Chi tiết'!$Q465))</f>
        <v/>
      </c>
      <c r="J465" s="219" t="str">
        <f t="array" aca="1" ref="J465" ca="1">IF($Q465="","",INDEX('Nhập liệu'!$K$10:$K$10000,'Chi tiết'!$Q465))</f>
        <v/>
      </c>
      <c r="K465" s="219" t="str">
        <f t="array" aca="1" ref="K465" ca="1">IF($Q465="","",INDEX('Nhập liệu'!$L$10:$L$10000,'Chi tiết'!$Q465))</f>
        <v/>
      </c>
      <c r="L465" s="219" t="str">
        <f t="array" aca="1" ref="L465" ca="1">IF($Q465="","",INDEX('Nhập liệu'!$M$10:$M$10000,'Chi tiết'!$Q465))</f>
        <v/>
      </c>
      <c r="M465" s="219" t="str">
        <f t="array" aca="1" ref="M465" ca="1">IF($Q465="","",INDEX('Nhập liệu'!$N$10:$N$10000,'Chi tiết'!$Q465))</f>
        <v/>
      </c>
      <c r="N465" s="219" t="str">
        <f t="array" aca="1" ref="N465" ca="1">IF($Q465="","",INDEX('Nhập liệu'!$O$10:$O$10000,'Chi tiết'!$Q465))</f>
        <v/>
      </c>
      <c r="O465" s="219" t="str">
        <f t="array" aca="1" ref="O465" ca="1">IF($Q465="","",INDEX('Nhập liệu'!$P$10:$P$10000,'Chi tiết'!$Q465))</f>
        <v/>
      </c>
      <c r="P465" s="257"/>
      <c r="Q465" s="222" t="str">
        <f ca="1">IF(TYPE(MATCH($D$6,OFFSET('Nhập liệu'!$C$10,Q464,0):'Nhập liệu'!$C$10000,0)+Q464)=16,"",MATCH($D$6,OFFSET('Nhập liệu'!$C$10,Q464,0):'Nhập liệu'!$C$10000,0)+Q464)</f>
        <v/>
      </c>
    </row>
    <row r="466" spans="2:17" ht="15.75" customHeight="1">
      <c r="B466" s="217" t="str">
        <f t="array" aca="1" ref="B466" ca="1">IF($Q466="","",INDEX('Nhập liệu'!$B$10:$B$10000,'Chi tiết'!$Q466))</f>
        <v/>
      </c>
      <c r="C466" s="262"/>
      <c r="D466" s="218" t="str">
        <f t="array" aca="1" ref="D466" ca="1">IF($Q466="","",INDEX('Nhập liệu'!$E$10:$E$10000,'Chi tiết'!$Q466))</f>
        <v/>
      </c>
      <c r="E466" s="219" t="str">
        <f t="array" aca="1" ref="E466" ca="1">IF($Q466="","",INDEX('Nhập liệu'!$F$10:$F$10000,'Chi tiết'!$Q466))</f>
        <v/>
      </c>
      <c r="F466" s="220" t="str">
        <f t="array" aca="1" ref="F466" ca="1">IF($Q466="","",INDEX('Nhập liệu'!$G$10:$G$10000,'Chi tiết'!$Q466))</f>
        <v/>
      </c>
      <c r="G466" s="219" t="str">
        <f t="array" aca="1" ref="G466" ca="1">IF($Q466="","",INDEX('Nhập liệu'!$H$10:$H$10000,'Chi tiết'!$Q466))</f>
        <v/>
      </c>
      <c r="H466" s="219" t="str">
        <f t="array" aca="1" ref="H466" ca="1">IF($Q466="","",INDEX('Nhập liệu'!$I$10:$I$10000,'Chi tiết'!$Q466))</f>
        <v/>
      </c>
      <c r="I466" s="219" t="str">
        <f t="array" aca="1" ref="I466" ca="1">IF($Q466="","",INDEX('Nhập liệu'!$J$10:$J$10000,'Chi tiết'!$Q466))</f>
        <v/>
      </c>
      <c r="J466" s="219" t="str">
        <f t="array" aca="1" ref="J466" ca="1">IF($Q466="","",INDEX('Nhập liệu'!$K$10:$K$10000,'Chi tiết'!$Q466))</f>
        <v/>
      </c>
      <c r="K466" s="219" t="str">
        <f t="array" aca="1" ref="K466" ca="1">IF($Q466="","",INDEX('Nhập liệu'!$L$10:$L$10000,'Chi tiết'!$Q466))</f>
        <v/>
      </c>
      <c r="L466" s="219" t="str">
        <f t="array" aca="1" ref="L466" ca="1">IF($Q466="","",INDEX('Nhập liệu'!$M$10:$M$10000,'Chi tiết'!$Q466))</f>
        <v/>
      </c>
      <c r="M466" s="219" t="str">
        <f t="array" aca="1" ref="M466" ca="1">IF($Q466="","",INDEX('Nhập liệu'!$N$10:$N$10000,'Chi tiết'!$Q466))</f>
        <v/>
      </c>
      <c r="N466" s="219" t="str">
        <f t="array" aca="1" ref="N466" ca="1">IF($Q466="","",INDEX('Nhập liệu'!$O$10:$O$10000,'Chi tiết'!$Q466))</f>
        <v/>
      </c>
      <c r="O466" s="219" t="str">
        <f t="array" aca="1" ref="O466" ca="1">IF($Q466="","",INDEX('Nhập liệu'!$P$10:$P$10000,'Chi tiết'!$Q466))</f>
        <v/>
      </c>
      <c r="P466" s="257"/>
      <c r="Q466" s="222" t="str">
        <f ca="1">IF(TYPE(MATCH($D$6,OFFSET('Nhập liệu'!$C$10,Q465,0):'Nhập liệu'!$C$10000,0)+Q465)=16,"",MATCH($D$6,OFFSET('Nhập liệu'!$C$10,Q465,0):'Nhập liệu'!$C$10000,0)+Q465)</f>
        <v/>
      </c>
    </row>
    <row r="467" spans="2:17" ht="15.75" customHeight="1">
      <c r="B467" s="217" t="str">
        <f t="array" aca="1" ref="B467" ca="1">IF($Q467="","",INDEX('Nhập liệu'!$B$10:$B$10000,'Chi tiết'!$Q467))</f>
        <v/>
      </c>
      <c r="C467" s="262"/>
      <c r="D467" s="218" t="str">
        <f t="array" aca="1" ref="D467" ca="1">IF($Q467="","",INDEX('Nhập liệu'!$E$10:$E$10000,'Chi tiết'!$Q467))</f>
        <v/>
      </c>
      <c r="E467" s="219" t="str">
        <f t="array" aca="1" ref="E467" ca="1">IF($Q467="","",INDEX('Nhập liệu'!$F$10:$F$10000,'Chi tiết'!$Q467))</f>
        <v/>
      </c>
      <c r="F467" s="220" t="str">
        <f t="array" aca="1" ref="F467" ca="1">IF($Q467="","",INDEX('Nhập liệu'!$G$10:$G$10000,'Chi tiết'!$Q467))</f>
        <v/>
      </c>
      <c r="G467" s="219" t="str">
        <f t="array" aca="1" ref="G467" ca="1">IF($Q467="","",INDEX('Nhập liệu'!$H$10:$H$10000,'Chi tiết'!$Q467))</f>
        <v/>
      </c>
      <c r="H467" s="219" t="str">
        <f t="array" aca="1" ref="H467" ca="1">IF($Q467="","",INDEX('Nhập liệu'!$I$10:$I$10000,'Chi tiết'!$Q467))</f>
        <v/>
      </c>
      <c r="I467" s="219" t="str">
        <f t="array" aca="1" ref="I467" ca="1">IF($Q467="","",INDEX('Nhập liệu'!$J$10:$J$10000,'Chi tiết'!$Q467))</f>
        <v/>
      </c>
      <c r="J467" s="219" t="str">
        <f t="array" aca="1" ref="J467" ca="1">IF($Q467="","",INDEX('Nhập liệu'!$K$10:$K$10000,'Chi tiết'!$Q467))</f>
        <v/>
      </c>
      <c r="K467" s="219" t="str">
        <f t="array" aca="1" ref="K467" ca="1">IF($Q467="","",INDEX('Nhập liệu'!$L$10:$L$10000,'Chi tiết'!$Q467))</f>
        <v/>
      </c>
      <c r="L467" s="219" t="str">
        <f t="array" aca="1" ref="L467" ca="1">IF($Q467="","",INDEX('Nhập liệu'!$M$10:$M$10000,'Chi tiết'!$Q467))</f>
        <v/>
      </c>
      <c r="M467" s="219" t="str">
        <f t="array" aca="1" ref="M467" ca="1">IF($Q467="","",INDEX('Nhập liệu'!$N$10:$N$10000,'Chi tiết'!$Q467))</f>
        <v/>
      </c>
      <c r="N467" s="219" t="str">
        <f t="array" aca="1" ref="N467" ca="1">IF($Q467="","",INDEX('Nhập liệu'!$O$10:$O$10000,'Chi tiết'!$Q467))</f>
        <v/>
      </c>
      <c r="O467" s="219" t="str">
        <f t="array" aca="1" ref="O467" ca="1">IF($Q467="","",INDEX('Nhập liệu'!$P$10:$P$10000,'Chi tiết'!$Q467))</f>
        <v/>
      </c>
      <c r="P467" s="257"/>
      <c r="Q467" s="222" t="str">
        <f ca="1">IF(TYPE(MATCH($D$6,OFFSET('Nhập liệu'!$C$10,Q466,0):'Nhập liệu'!$C$10000,0)+Q466)=16,"",MATCH($D$6,OFFSET('Nhập liệu'!$C$10,Q466,0):'Nhập liệu'!$C$10000,0)+Q466)</f>
        <v/>
      </c>
    </row>
    <row r="468" spans="2:17" ht="15.75" customHeight="1">
      <c r="B468" s="217" t="str">
        <f t="array" aca="1" ref="B468" ca="1">IF($Q468="","",INDEX('Nhập liệu'!$B$10:$B$10000,'Chi tiết'!$Q468))</f>
        <v/>
      </c>
      <c r="C468" s="262"/>
      <c r="D468" s="218" t="str">
        <f t="array" aca="1" ref="D468" ca="1">IF($Q468="","",INDEX('Nhập liệu'!$E$10:$E$10000,'Chi tiết'!$Q468))</f>
        <v/>
      </c>
      <c r="E468" s="219" t="str">
        <f t="array" aca="1" ref="E468" ca="1">IF($Q468="","",INDEX('Nhập liệu'!$F$10:$F$10000,'Chi tiết'!$Q468))</f>
        <v/>
      </c>
      <c r="F468" s="220" t="str">
        <f t="array" aca="1" ref="F468" ca="1">IF($Q468="","",INDEX('Nhập liệu'!$G$10:$G$10000,'Chi tiết'!$Q468))</f>
        <v/>
      </c>
      <c r="G468" s="219" t="str">
        <f t="array" aca="1" ref="G468" ca="1">IF($Q468="","",INDEX('Nhập liệu'!$H$10:$H$10000,'Chi tiết'!$Q468))</f>
        <v/>
      </c>
      <c r="H468" s="219" t="str">
        <f t="array" aca="1" ref="H468" ca="1">IF($Q468="","",INDEX('Nhập liệu'!$I$10:$I$10000,'Chi tiết'!$Q468))</f>
        <v/>
      </c>
      <c r="I468" s="219" t="str">
        <f t="array" aca="1" ref="I468" ca="1">IF($Q468="","",INDEX('Nhập liệu'!$J$10:$J$10000,'Chi tiết'!$Q468))</f>
        <v/>
      </c>
      <c r="J468" s="219" t="str">
        <f t="array" aca="1" ref="J468" ca="1">IF($Q468="","",INDEX('Nhập liệu'!$K$10:$K$10000,'Chi tiết'!$Q468))</f>
        <v/>
      </c>
      <c r="K468" s="219" t="str">
        <f t="array" aca="1" ref="K468" ca="1">IF($Q468="","",INDEX('Nhập liệu'!$L$10:$L$10000,'Chi tiết'!$Q468))</f>
        <v/>
      </c>
      <c r="L468" s="219" t="str">
        <f t="array" aca="1" ref="L468" ca="1">IF($Q468="","",INDEX('Nhập liệu'!$M$10:$M$10000,'Chi tiết'!$Q468))</f>
        <v/>
      </c>
      <c r="M468" s="219" t="str">
        <f t="array" aca="1" ref="M468" ca="1">IF($Q468="","",INDEX('Nhập liệu'!$N$10:$N$10000,'Chi tiết'!$Q468))</f>
        <v/>
      </c>
      <c r="N468" s="219" t="str">
        <f t="array" aca="1" ref="N468" ca="1">IF($Q468="","",INDEX('Nhập liệu'!$O$10:$O$10000,'Chi tiết'!$Q468))</f>
        <v/>
      </c>
      <c r="O468" s="219" t="str">
        <f t="array" aca="1" ref="O468" ca="1">IF($Q468="","",INDEX('Nhập liệu'!$P$10:$P$10000,'Chi tiết'!$Q468))</f>
        <v/>
      </c>
      <c r="P468" s="257"/>
      <c r="Q468" s="222" t="str">
        <f ca="1">IF(TYPE(MATCH($D$6,OFFSET('Nhập liệu'!$C$10,Q467,0):'Nhập liệu'!$C$10000,0)+Q467)=16,"",MATCH($D$6,OFFSET('Nhập liệu'!$C$10,Q467,0):'Nhập liệu'!$C$10000,0)+Q467)</f>
        <v/>
      </c>
    </row>
    <row r="469" spans="2:17" ht="15.75" customHeight="1">
      <c r="B469" s="217" t="str">
        <f t="array" aca="1" ref="B469" ca="1">IF($Q469="","",INDEX('Nhập liệu'!$B$10:$B$10000,'Chi tiết'!$Q469))</f>
        <v/>
      </c>
      <c r="C469" s="262"/>
      <c r="D469" s="218" t="str">
        <f t="array" aca="1" ref="D469" ca="1">IF($Q469="","",INDEX('Nhập liệu'!$E$10:$E$10000,'Chi tiết'!$Q469))</f>
        <v/>
      </c>
      <c r="E469" s="219" t="str">
        <f t="array" aca="1" ref="E469" ca="1">IF($Q469="","",INDEX('Nhập liệu'!$F$10:$F$10000,'Chi tiết'!$Q469))</f>
        <v/>
      </c>
      <c r="F469" s="220" t="str">
        <f t="array" aca="1" ref="F469" ca="1">IF($Q469="","",INDEX('Nhập liệu'!$G$10:$G$10000,'Chi tiết'!$Q469))</f>
        <v/>
      </c>
      <c r="G469" s="219" t="str">
        <f t="array" aca="1" ref="G469" ca="1">IF($Q469="","",INDEX('Nhập liệu'!$H$10:$H$10000,'Chi tiết'!$Q469))</f>
        <v/>
      </c>
      <c r="H469" s="219" t="str">
        <f t="array" aca="1" ref="H469" ca="1">IF($Q469="","",INDEX('Nhập liệu'!$I$10:$I$10000,'Chi tiết'!$Q469))</f>
        <v/>
      </c>
      <c r="I469" s="219" t="str">
        <f t="array" aca="1" ref="I469" ca="1">IF($Q469="","",INDEX('Nhập liệu'!$J$10:$J$10000,'Chi tiết'!$Q469))</f>
        <v/>
      </c>
      <c r="J469" s="219" t="str">
        <f t="array" aca="1" ref="J469" ca="1">IF($Q469="","",INDEX('Nhập liệu'!$K$10:$K$10000,'Chi tiết'!$Q469))</f>
        <v/>
      </c>
      <c r="K469" s="219" t="str">
        <f t="array" aca="1" ref="K469" ca="1">IF($Q469="","",INDEX('Nhập liệu'!$L$10:$L$10000,'Chi tiết'!$Q469))</f>
        <v/>
      </c>
      <c r="L469" s="219" t="str">
        <f t="array" aca="1" ref="L469" ca="1">IF($Q469="","",INDEX('Nhập liệu'!$M$10:$M$10000,'Chi tiết'!$Q469))</f>
        <v/>
      </c>
      <c r="M469" s="219" t="str">
        <f t="array" aca="1" ref="M469" ca="1">IF($Q469="","",INDEX('Nhập liệu'!$N$10:$N$10000,'Chi tiết'!$Q469))</f>
        <v/>
      </c>
      <c r="N469" s="219" t="str">
        <f t="array" aca="1" ref="N469" ca="1">IF($Q469="","",INDEX('Nhập liệu'!$O$10:$O$10000,'Chi tiết'!$Q469))</f>
        <v/>
      </c>
      <c r="O469" s="219" t="str">
        <f t="array" aca="1" ref="O469" ca="1">IF($Q469="","",INDEX('Nhập liệu'!$P$10:$P$10000,'Chi tiết'!$Q469))</f>
        <v/>
      </c>
      <c r="P469" s="257"/>
      <c r="Q469" s="222" t="str">
        <f ca="1">IF(TYPE(MATCH($D$6,OFFSET('Nhập liệu'!$C$10,Q468,0):'Nhập liệu'!$C$10000,0)+Q468)=16,"",MATCH($D$6,OFFSET('Nhập liệu'!$C$10,Q468,0):'Nhập liệu'!$C$10000,0)+Q468)</f>
        <v/>
      </c>
    </row>
    <row r="470" spans="2:17" ht="15.75" customHeight="1">
      <c r="B470" s="217" t="str">
        <f t="array" aca="1" ref="B470" ca="1">IF($Q470="","",INDEX('Nhập liệu'!$B$10:$B$10000,'Chi tiết'!$Q470))</f>
        <v/>
      </c>
      <c r="C470" s="262"/>
      <c r="D470" s="218" t="str">
        <f t="array" aca="1" ref="D470" ca="1">IF($Q470="","",INDEX('Nhập liệu'!$E$10:$E$10000,'Chi tiết'!$Q470))</f>
        <v/>
      </c>
      <c r="E470" s="219" t="str">
        <f t="array" aca="1" ref="E470" ca="1">IF($Q470="","",INDEX('Nhập liệu'!$F$10:$F$10000,'Chi tiết'!$Q470))</f>
        <v/>
      </c>
      <c r="F470" s="220" t="str">
        <f t="array" aca="1" ref="F470" ca="1">IF($Q470="","",INDEX('Nhập liệu'!$G$10:$G$10000,'Chi tiết'!$Q470))</f>
        <v/>
      </c>
      <c r="G470" s="219" t="str">
        <f t="array" aca="1" ref="G470" ca="1">IF($Q470="","",INDEX('Nhập liệu'!$H$10:$H$10000,'Chi tiết'!$Q470))</f>
        <v/>
      </c>
      <c r="H470" s="219" t="str">
        <f t="array" aca="1" ref="H470" ca="1">IF($Q470="","",INDEX('Nhập liệu'!$I$10:$I$10000,'Chi tiết'!$Q470))</f>
        <v/>
      </c>
      <c r="I470" s="219" t="str">
        <f t="array" aca="1" ref="I470" ca="1">IF($Q470="","",INDEX('Nhập liệu'!$J$10:$J$10000,'Chi tiết'!$Q470))</f>
        <v/>
      </c>
      <c r="J470" s="219" t="str">
        <f t="array" aca="1" ref="J470" ca="1">IF($Q470="","",INDEX('Nhập liệu'!$K$10:$K$10000,'Chi tiết'!$Q470))</f>
        <v/>
      </c>
      <c r="K470" s="219" t="str">
        <f t="array" aca="1" ref="K470" ca="1">IF($Q470="","",INDEX('Nhập liệu'!$L$10:$L$10000,'Chi tiết'!$Q470))</f>
        <v/>
      </c>
      <c r="L470" s="219" t="str">
        <f t="array" aca="1" ref="L470" ca="1">IF($Q470="","",INDEX('Nhập liệu'!$M$10:$M$10000,'Chi tiết'!$Q470))</f>
        <v/>
      </c>
      <c r="M470" s="219" t="str">
        <f t="array" aca="1" ref="M470" ca="1">IF($Q470="","",INDEX('Nhập liệu'!$N$10:$N$10000,'Chi tiết'!$Q470))</f>
        <v/>
      </c>
      <c r="N470" s="219" t="str">
        <f t="array" aca="1" ref="N470" ca="1">IF($Q470="","",INDEX('Nhập liệu'!$O$10:$O$10000,'Chi tiết'!$Q470))</f>
        <v/>
      </c>
      <c r="O470" s="219" t="str">
        <f t="array" aca="1" ref="O470" ca="1">IF($Q470="","",INDEX('Nhập liệu'!$P$10:$P$10000,'Chi tiết'!$Q470))</f>
        <v/>
      </c>
      <c r="P470" s="257"/>
      <c r="Q470" s="222" t="str">
        <f ca="1">IF(TYPE(MATCH($D$6,OFFSET('Nhập liệu'!$C$10,Q469,0):'Nhập liệu'!$C$10000,0)+Q469)=16,"",MATCH($D$6,OFFSET('Nhập liệu'!$C$10,Q469,0):'Nhập liệu'!$C$10000,0)+Q469)</f>
        <v/>
      </c>
    </row>
    <row r="471" spans="2:17" ht="15.75" customHeight="1">
      <c r="B471" s="217" t="str">
        <f t="array" aca="1" ref="B471" ca="1">IF($Q471="","",INDEX('Nhập liệu'!$B$10:$B$10000,'Chi tiết'!$Q471))</f>
        <v/>
      </c>
      <c r="C471" s="262"/>
      <c r="D471" s="218" t="str">
        <f t="array" aca="1" ref="D471" ca="1">IF($Q471="","",INDEX('Nhập liệu'!$E$10:$E$10000,'Chi tiết'!$Q471))</f>
        <v/>
      </c>
      <c r="E471" s="219" t="str">
        <f t="array" aca="1" ref="E471" ca="1">IF($Q471="","",INDEX('Nhập liệu'!$F$10:$F$10000,'Chi tiết'!$Q471))</f>
        <v/>
      </c>
      <c r="F471" s="220" t="str">
        <f t="array" aca="1" ref="F471" ca="1">IF($Q471="","",INDEX('Nhập liệu'!$G$10:$G$10000,'Chi tiết'!$Q471))</f>
        <v/>
      </c>
      <c r="G471" s="219" t="str">
        <f t="array" aca="1" ref="G471" ca="1">IF($Q471="","",INDEX('Nhập liệu'!$H$10:$H$10000,'Chi tiết'!$Q471))</f>
        <v/>
      </c>
      <c r="H471" s="219" t="str">
        <f t="array" aca="1" ref="H471" ca="1">IF($Q471="","",INDEX('Nhập liệu'!$I$10:$I$10000,'Chi tiết'!$Q471))</f>
        <v/>
      </c>
      <c r="I471" s="219" t="str">
        <f t="array" aca="1" ref="I471" ca="1">IF($Q471="","",INDEX('Nhập liệu'!$J$10:$J$10000,'Chi tiết'!$Q471))</f>
        <v/>
      </c>
      <c r="J471" s="219" t="str">
        <f t="array" aca="1" ref="J471" ca="1">IF($Q471="","",INDEX('Nhập liệu'!$K$10:$K$10000,'Chi tiết'!$Q471))</f>
        <v/>
      </c>
      <c r="K471" s="219" t="str">
        <f t="array" aca="1" ref="K471" ca="1">IF($Q471="","",INDEX('Nhập liệu'!$L$10:$L$10000,'Chi tiết'!$Q471))</f>
        <v/>
      </c>
      <c r="L471" s="219" t="str">
        <f t="array" aca="1" ref="L471" ca="1">IF($Q471="","",INDEX('Nhập liệu'!$M$10:$M$10000,'Chi tiết'!$Q471))</f>
        <v/>
      </c>
      <c r="M471" s="219" t="str">
        <f t="array" aca="1" ref="M471" ca="1">IF($Q471="","",INDEX('Nhập liệu'!$N$10:$N$10000,'Chi tiết'!$Q471))</f>
        <v/>
      </c>
      <c r="N471" s="219" t="str">
        <f t="array" aca="1" ref="N471" ca="1">IF($Q471="","",INDEX('Nhập liệu'!$O$10:$O$10000,'Chi tiết'!$Q471))</f>
        <v/>
      </c>
      <c r="O471" s="219" t="str">
        <f t="array" aca="1" ref="O471" ca="1">IF($Q471="","",INDEX('Nhập liệu'!$P$10:$P$10000,'Chi tiết'!$Q471))</f>
        <v/>
      </c>
      <c r="P471" s="257"/>
      <c r="Q471" s="222" t="str">
        <f ca="1">IF(TYPE(MATCH($D$6,OFFSET('Nhập liệu'!$C$10,Q470,0):'Nhập liệu'!$C$10000,0)+Q470)=16,"",MATCH($D$6,OFFSET('Nhập liệu'!$C$10,Q470,0):'Nhập liệu'!$C$10000,0)+Q470)</f>
        <v/>
      </c>
    </row>
    <row r="472" spans="2:17" ht="15.75" customHeight="1">
      <c r="B472" s="217" t="str">
        <f t="array" aca="1" ref="B472" ca="1">IF($Q472="","",INDEX('Nhập liệu'!$B$10:$B$10000,'Chi tiết'!$Q472))</f>
        <v/>
      </c>
      <c r="C472" s="262"/>
      <c r="D472" s="218" t="str">
        <f t="array" aca="1" ref="D472" ca="1">IF($Q472="","",INDEX('Nhập liệu'!$E$10:$E$10000,'Chi tiết'!$Q472))</f>
        <v/>
      </c>
      <c r="E472" s="219" t="str">
        <f t="array" aca="1" ref="E472" ca="1">IF($Q472="","",INDEX('Nhập liệu'!$F$10:$F$10000,'Chi tiết'!$Q472))</f>
        <v/>
      </c>
      <c r="F472" s="220" t="str">
        <f t="array" aca="1" ref="F472" ca="1">IF($Q472="","",INDEX('Nhập liệu'!$G$10:$G$10000,'Chi tiết'!$Q472))</f>
        <v/>
      </c>
      <c r="G472" s="219" t="str">
        <f t="array" aca="1" ref="G472" ca="1">IF($Q472="","",INDEX('Nhập liệu'!$H$10:$H$10000,'Chi tiết'!$Q472))</f>
        <v/>
      </c>
      <c r="H472" s="219" t="str">
        <f t="array" aca="1" ref="H472" ca="1">IF($Q472="","",INDEX('Nhập liệu'!$I$10:$I$10000,'Chi tiết'!$Q472))</f>
        <v/>
      </c>
      <c r="I472" s="219" t="str">
        <f t="array" aca="1" ref="I472" ca="1">IF($Q472="","",INDEX('Nhập liệu'!$J$10:$J$10000,'Chi tiết'!$Q472))</f>
        <v/>
      </c>
      <c r="J472" s="219" t="str">
        <f t="array" aca="1" ref="J472" ca="1">IF($Q472="","",INDEX('Nhập liệu'!$K$10:$K$10000,'Chi tiết'!$Q472))</f>
        <v/>
      </c>
      <c r="K472" s="219" t="str">
        <f t="array" aca="1" ref="K472" ca="1">IF($Q472="","",INDEX('Nhập liệu'!$L$10:$L$10000,'Chi tiết'!$Q472))</f>
        <v/>
      </c>
      <c r="L472" s="219" t="str">
        <f t="array" aca="1" ref="L472" ca="1">IF($Q472="","",INDEX('Nhập liệu'!$M$10:$M$10000,'Chi tiết'!$Q472))</f>
        <v/>
      </c>
      <c r="M472" s="219" t="str">
        <f t="array" aca="1" ref="M472" ca="1">IF($Q472="","",INDEX('Nhập liệu'!$N$10:$N$10000,'Chi tiết'!$Q472))</f>
        <v/>
      </c>
      <c r="N472" s="219" t="str">
        <f t="array" aca="1" ref="N472" ca="1">IF($Q472="","",INDEX('Nhập liệu'!$O$10:$O$10000,'Chi tiết'!$Q472))</f>
        <v/>
      </c>
      <c r="O472" s="219" t="str">
        <f t="array" aca="1" ref="O472" ca="1">IF($Q472="","",INDEX('Nhập liệu'!$P$10:$P$10000,'Chi tiết'!$Q472))</f>
        <v/>
      </c>
      <c r="P472" s="257"/>
      <c r="Q472" s="222" t="str">
        <f ca="1">IF(TYPE(MATCH($D$6,OFFSET('Nhập liệu'!$C$10,Q471,0):'Nhập liệu'!$C$10000,0)+Q471)=16,"",MATCH($D$6,OFFSET('Nhập liệu'!$C$10,Q471,0):'Nhập liệu'!$C$10000,0)+Q471)</f>
        <v/>
      </c>
    </row>
    <row r="473" spans="2:17" ht="15.75" customHeight="1">
      <c r="B473" s="217" t="str">
        <f t="array" aca="1" ref="B473" ca="1">IF($Q473="","",INDEX('Nhập liệu'!$B$10:$B$10000,'Chi tiết'!$Q473))</f>
        <v/>
      </c>
      <c r="C473" s="262"/>
      <c r="D473" s="218" t="str">
        <f t="array" aca="1" ref="D473" ca="1">IF($Q473="","",INDEX('Nhập liệu'!$E$10:$E$10000,'Chi tiết'!$Q473))</f>
        <v/>
      </c>
      <c r="E473" s="219" t="str">
        <f t="array" aca="1" ref="E473" ca="1">IF($Q473="","",INDEX('Nhập liệu'!$F$10:$F$10000,'Chi tiết'!$Q473))</f>
        <v/>
      </c>
      <c r="F473" s="220" t="str">
        <f t="array" aca="1" ref="F473" ca="1">IF($Q473="","",INDEX('Nhập liệu'!$G$10:$G$10000,'Chi tiết'!$Q473))</f>
        <v/>
      </c>
      <c r="G473" s="219" t="str">
        <f t="array" aca="1" ref="G473" ca="1">IF($Q473="","",INDEX('Nhập liệu'!$H$10:$H$10000,'Chi tiết'!$Q473))</f>
        <v/>
      </c>
      <c r="H473" s="219" t="str">
        <f t="array" aca="1" ref="H473" ca="1">IF($Q473="","",INDEX('Nhập liệu'!$I$10:$I$10000,'Chi tiết'!$Q473))</f>
        <v/>
      </c>
      <c r="I473" s="219" t="str">
        <f t="array" aca="1" ref="I473" ca="1">IF($Q473="","",INDEX('Nhập liệu'!$J$10:$J$10000,'Chi tiết'!$Q473))</f>
        <v/>
      </c>
      <c r="J473" s="219" t="str">
        <f t="array" aca="1" ref="J473" ca="1">IF($Q473="","",INDEX('Nhập liệu'!$K$10:$K$10000,'Chi tiết'!$Q473))</f>
        <v/>
      </c>
      <c r="K473" s="219" t="str">
        <f t="array" aca="1" ref="K473" ca="1">IF($Q473="","",INDEX('Nhập liệu'!$L$10:$L$10000,'Chi tiết'!$Q473))</f>
        <v/>
      </c>
      <c r="L473" s="219" t="str">
        <f t="array" aca="1" ref="L473" ca="1">IF($Q473="","",INDEX('Nhập liệu'!$M$10:$M$10000,'Chi tiết'!$Q473))</f>
        <v/>
      </c>
      <c r="M473" s="219" t="str">
        <f t="array" aca="1" ref="M473" ca="1">IF($Q473="","",INDEX('Nhập liệu'!$N$10:$N$10000,'Chi tiết'!$Q473))</f>
        <v/>
      </c>
      <c r="N473" s="219" t="str">
        <f t="array" aca="1" ref="N473" ca="1">IF($Q473="","",INDEX('Nhập liệu'!$O$10:$O$10000,'Chi tiết'!$Q473))</f>
        <v/>
      </c>
      <c r="O473" s="219" t="str">
        <f t="array" aca="1" ref="O473" ca="1">IF($Q473="","",INDEX('Nhập liệu'!$P$10:$P$10000,'Chi tiết'!$Q473))</f>
        <v/>
      </c>
      <c r="P473" s="257"/>
      <c r="Q473" s="222" t="str">
        <f ca="1">IF(TYPE(MATCH($D$6,OFFSET('Nhập liệu'!$C$10,Q472,0):'Nhập liệu'!$C$10000,0)+Q472)=16,"",MATCH($D$6,OFFSET('Nhập liệu'!$C$10,Q472,0):'Nhập liệu'!$C$10000,0)+Q472)</f>
        <v/>
      </c>
    </row>
    <row r="474" spans="2:17" ht="15.75" customHeight="1">
      <c r="B474" s="217" t="str">
        <f t="array" aca="1" ref="B474" ca="1">IF($Q474="","",INDEX('Nhập liệu'!$B$10:$B$10000,'Chi tiết'!$Q474))</f>
        <v/>
      </c>
      <c r="C474" s="262"/>
      <c r="D474" s="218" t="str">
        <f t="array" aca="1" ref="D474" ca="1">IF($Q474="","",INDEX('Nhập liệu'!$E$10:$E$10000,'Chi tiết'!$Q474))</f>
        <v/>
      </c>
      <c r="E474" s="219" t="str">
        <f t="array" aca="1" ref="E474" ca="1">IF($Q474="","",INDEX('Nhập liệu'!$F$10:$F$10000,'Chi tiết'!$Q474))</f>
        <v/>
      </c>
      <c r="F474" s="220" t="str">
        <f t="array" aca="1" ref="F474" ca="1">IF($Q474="","",INDEX('Nhập liệu'!$G$10:$G$10000,'Chi tiết'!$Q474))</f>
        <v/>
      </c>
      <c r="G474" s="219" t="str">
        <f t="array" aca="1" ref="G474" ca="1">IF($Q474="","",INDEX('Nhập liệu'!$H$10:$H$10000,'Chi tiết'!$Q474))</f>
        <v/>
      </c>
      <c r="H474" s="219" t="str">
        <f t="array" aca="1" ref="H474" ca="1">IF($Q474="","",INDEX('Nhập liệu'!$I$10:$I$10000,'Chi tiết'!$Q474))</f>
        <v/>
      </c>
      <c r="I474" s="219" t="str">
        <f t="array" aca="1" ref="I474" ca="1">IF($Q474="","",INDEX('Nhập liệu'!$J$10:$J$10000,'Chi tiết'!$Q474))</f>
        <v/>
      </c>
      <c r="J474" s="219" t="str">
        <f t="array" aca="1" ref="J474" ca="1">IF($Q474="","",INDEX('Nhập liệu'!$K$10:$K$10000,'Chi tiết'!$Q474))</f>
        <v/>
      </c>
      <c r="K474" s="219" t="str">
        <f t="array" aca="1" ref="K474" ca="1">IF($Q474="","",INDEX('Nhập liệu'!$L$10:$L$10000,'Chi tiết'!$Q474))</f>
        <v/>
      </c>
      <c r="L474" s="219" t="str">
        <f t="array" aca="1" ref="L474" ca="1">IF($Q474="","",INDEX('Nhập liệu'!$M$10:$M$10000,'Chi tiết'!$Q474))</f>
        <v/>
      </c>
      <c r="M474" s="219" t="str">
        <f t="array" aca="1" ref="M474" ca="1">IF($Q474="","",INDEX('Nhập liệu'!$N$10:$N$10000,'Chi tiết'!$Q474))</f>
        <v/>
      </c>
      <c r="N474" s="219" t="str">
        <f t="array" aca="1" ref="N474" ca="1">IF($Q474="","",INDEX('Nhập liệu'!$O$10:$O$10000,'Chi tiết'!$Q474))</f>
        <v/>
      </c>
      <c r="O474" s="219" t="str">
        <f t="array" aca="1" ref="O474" ca="1">IF($Q474="","",INDEX('Nhập liệu'!$P$10:$P$10000,'Chi tiết'!$Q474))</f>
        <v/>
      </c>
      <c r="P474" s="257"/>
      <c r="Q474" s="222" t="str">
        <f ca="1">IF(TYPE(MATCH($D$6,OFFSET('Nhập liệu'!$C$10,Q473,0):'Nhập liệu'!$C$10000,0)+Q473)=16,"",MATCH($D$6,OFFSET('Nhập liệu'!$C$10,Q473,0):'Nhập liệu'!$C$10000,0)+Q473)</f>
        <v/>
      </c>
    </row>
    <row r="475" spans="2:17" ht="15.75" customHeight="1">
      <c r="B475" s="217" t="str">
        <f t="array" aca="1" ref="B475" ca="1">IF($Q475="","",INDEX('Nhập liệu'!$B$10:$B$10000,'Chi tiết'!$Q475))</f>
        <v/>
      </c>
      <c r="C475" s="262"/>
      <c r="D475" s="218" t="str">
        <f t="array" aca="1" ref="D475" ca="1">IF($Q475="","",INDEX('Nhập liệu'!$E$10:$E$10000,'Chi tiết'!$Q475))</f>
        <v/>
      </c>
      <c r="E475" s="219" t="str">
        <f t="array" aca="1" ref="E475" ca="1">IF($Q475="","",INDEX('Nhập liệu'!$F$10:$F$10000,'Chi tiết'!$Q475))</f>
        <v/>
      </c>
      <c r="F475" s="220" t="str">
        <f t="array" aca="1" ref="F475" ca="1">IF($Q475="","",INDEX('Nhập liệu'!$G$10:$G$10000,'Chi tiết'!$Q475))</f>
        <v/>
      </c>
      <c r="G475" s="219" t="str">
        <f t="array" aca="1" ref="G475" ca="1">IF($Q475="","",INDEX('Nhập liệu'!$H$10:$H$10000,'Chi tiết'!$Q475))</f>
        <v/>
      </c>
      <c r="H475" s="219" t="str">
        <f t="array" aca="1" ref="H475" ca="1">IF($Q475="","",INDEX('Nhập liệu'!$I$10:$I$10000,'Chi tiết'!$Q475))</f>
        <v/>
      </c>
      <c r="I475" s="219" t="str">
        <f t="array" aca="1" ref="I475" ca="1">IF($Q475="","",INDEX('Nhập liệu'!$J$10:$J$10000,'Chi tiết'!$Q475))</f>
        <v/>
      </c>
      <c r="J475" s="219" t="str">
        <f t="array" aca="1" ref="J475" ca="1">IF($Q475="","",INDEX('Nhập liệu'!$K$10:$K$10000,'Chi tiết'!$Q475))</f>
        <v/>
      </c>
      <c r="K475" s="219" t="str">
        <f t="array" aca="1" ref="K475" ca="1">IF($Q475="","",INDEX('Nhập liệu'!$L$10:$L$10000,'Chi tiết'!$Q475))</f>
        <v/>
      </c>
      <c r="L475" s="219" t="str">
        <f t="array" aca="1" ref="L475" ca="1">IF($Q475="","",INDEX('Nhập liệu'!$M$10:$M$10000,'Chi tiết'!$Q475))</f>
        <v/>
      </c>
      <c r="M475" s="219" t="str">
        <f t="array" aca="1" ref="M475" ca="1">IF($Q475="","",INDEX('Nhập liệu'!$N$10:$N$10000,'Chi tiết'!$Q475))</f>
        <v/>
      </c>
      <c r="N475" s="219" t="str">
        <f t="array" aca="1" ref="N475" ca="1">IF($Q475="","",INDEX('Nhập liệu'!$O$10:$O$10000,'Chi tiết'!$Q475))</f>
        <v/>
      </c>
      <c r="O475" s="219" t="str">
        <f t="array" aca="1" ref="O475" ca="1">IF($Q475="","",INDEX('Nhập liệu'!$P$10:$P$10000,'Chi tiết'!$Q475))</f>
        <v/>
      </c>
      <c r="P475" s="257"/>
      <c r="Q475" s="222" t="str">
        <f ca="1">IF(TYPE(MATCH($D$6,OFFSET('Nhập liệu'!$C$10,Q474,0):'Nhập liệu'!$C$10000,0)+Q474)=16,"",MATCH($D$6,OFFSET('Nhập liệu'!$C$10,Q474,0):'Nhập liệu'!$C$10000,0)+Q474)</f>
        <v/>
      </c>
    </row>
    <row r="476" spans="2:17" ht="15.75" customHeight="1">
      <c r="B476" s="217" t="str">
        <f t="array" aca="1" ref="B476" ca="1">IF($Q476="","",INDEX('Nhập liệu'!$B$10:$B$10000,'Chi tiết'!$Q476))</f>
        <v/>
      </c>
      <c r="C476" s="262"/>
      <c r="D476" s="218" t="str">
        <f t="array" aca="1" ref="D476" ca="1">IF($Q476="","",INDEX('Nhập liệu'!$E$10:$E$10000,'Chi tiết'!$Q476))</f>
        <v/>
      </c>
      <c r="E476" s="219" t="str">
        <f t="array" aca="1" ref="E476" ca="1">IF($Q476="","",INDEX('Nhập liệu'!$F$10:$F$10000,'Chi tiết'!$Q476))</f>
        <v/>
      </c>
      <c r="F476" s="220" t="str">
        <f t="array" aca="1" ref="F476" ca="1">IF($Q476="","",INDEX('Nhập liệu'!$G$10:$G$10000,'Chi tiết'!$Q476))</f>
        <v/>
      </c>
      <c r="G476" s="219" t="str">
        <f t="array" aca="1" ref="G476" ca="1">IF($Q476="","",INDEX('Nhập liệu'!$H$10:$H$10000,'Chi tiết'!$Q476))</f>
        <v/>
      </c>
      <c r="H476" s="219" t="str">
        <f t="array" aca="1" ref="H476" ca="1">IF($Q476="","",INDEX('Nhập liệu'!$I$10:$I$10000,'Chi tiết'!$Q476))</f>
        <v/>
      </c>
      <c r="I476" s="219" t="str">
        <f t="array" aca="1" ref="I476" ca="1">IF($Q476="","",INDEX('Nhập liệu'!$J$10:$J$10000,'Chi tiết'!$Q476))</f>
        <v/>
      </c>
      <c r="J476" s="219" t="str">
        <f t="array" aca="1" ref="J476" ca="1">IF($Q476="","",INDEX('Nhập liệu'!$K$10:$K$10000,'Chi tiết'!$Q476))</f>
        <v/>
      </c>
      <c r="K476" s="219" t="str">
        <f t="array" aca="1" ref="K476" ca="1">IF($Q476="","",INDEX('Nhập liệu'!$L$10:$L$10000,'Chi tiết'!$Q476))</f>
        <v/>
      </c>
      <c r="L476" s="219" t="str">
        <f t="array" aca="1" ref="L476" ca="1">IF($Q476="","",INDEX('Nhập liệu'!$M$10:$M$10000,'Chi tiết'!$Q476))</f>
        <v/>
      </c>
      <c r="M476" s="219" t="str">
        <f t="array" aca="1" ref="M476" ca="1">IF($Q476="","",INDEX('Nhập liệu'!$N$10:$N$10000,'Chi tiết'!$Q476))</f>
        <v/>
      </c>
      <c r="N476" s="219" t="str">
        <f t="array" aca="1" ref="N476" ca="1">IF($Q476="","",INDEX('Nhập liệu'!$O$10:$O$10000,'Chi tiết'!$Q476))</f>
        <v/>
      </c>
      <c r="O476" s="219" t="str">
        <f t="array" aca="1" ref="O476" ca="1">IF($Q476="","",INDEX('Nhập liệu'!$P$10:$P$10000,'Chi tiết'!$Q476))</f>
        <v/>
      </c>
      <c r="P476" s="257"/>
      <c r="Q476" s="222" t="str">
        <f ca="1">IF(TYPE(MATCH($D$6,OFFSET('Nhập liệu'!$C$10,Q475,0):'Nhập liệu'!$C$10000,0)+Q475)=16,"",MATCH($D$6,OFFSET('Nhập liệu'!$C$10,Q475,0):'Nhập liệu'!$C$10000,0)+Q475)</f>
        <v/>
      </c>
    </row>
    <row r="477" spans="2:17" ht="15.75" customHeight="1">
      <c r="B477" s="217" t="str">
        <f t="array" aca="1" ref="B477" ca="1">IF($Q477="","",INDEX('Nhập liệu'!$B$10:$B$10000,'Chi tiết'!$Q477))</f>
        <v/>
      </c>
      <c r="C477" s="262"/>
      <c r="D477" s="218" t="str">
        <f t="array" aca="1" ref="D477" ca="1">IF($Q477="","",INDEX('Nhập liệu'!$E$10:$E$10000,'Chi tiết'!$Q477))</f>
        <v/>
      </c>
      <c r="E477" s="219" t="str">
        <f t="array" aca="1" ref="E477" ca="1">IF($Q477="","",INDEX('Nhập liệu'!$F$10:$F$10000,'Chi tiết'!$Q477))</f>
        <v/>
      </c>
      <c r="F477" s="220" t="str">
        <f t="array" aca="1" ref="F477" ca="1">IF($Q477="","",INDEX('Nhập liệu'!$G$10:$G$10000,'Chi tiết'!$Q477))</f>
        <v/>
      </c>
      <c r="G477" s="219" t="str">
        <f t="array" aca="1" ref="G477" ca="1">IF($Q477="","",INDEX('Nhập liệu'!$H$10:$H$10000,'Chi tiết'!$Q477))</f>
        <v/>
      </c>
      <c r="H477" s="219" t="str">
        <f t="array" aca="1" ref="H477" ca="1">IF($Q477="","",INDEX('Nhập liệu'!$I$10:$I$10000,'Chi tiết'!$Q477))</f>
        <v/>
      </c>
      <c r="I477" s="219" t="str">
        <f t="array" aca="1" ref="I477" ca="1">IF($Q477="","",INDEX('Nhập liệu'!$J$10:$J$10000,'Chi tiết'!$Q477))</f>
        <v/>
      </c>
      <c r="J477" s="219" t="str">
        <f t="array" aca="1" ref="J477" ca="1">IF($Q477="","",INDEX('Nhập liệu'!$K$10:$K$10000,'Chi tiết'!$Q477))</f>
        <v/>
      </c>
      <c r="K477" s="219" t="str">
        <f t="array" aca="1" ref="K477" ca="1">IF($Q477="","",INDEX('Nhập liệu'!$L$10:$L$10000,'Chi tiết'!$Q477))</f>
        <v/>
      </c>
      <c r="L477" s="219" t="str">
        <f t="array" aca="1" ref="L477" ca="1">IF($Q477="","",INDEX('Nhập liệu'!$M$10:$M$10000,'Chi tiết'!$Q477))</f>
        <v/>
      </c>
      <c r="M477" s="219" t="str">
        <f t="array" aca="1" ref="M477" ca="1">IF($Q477="","",INDEX('Nhập liệu'!$N$10:$N$10000,'Chi tiết'!$Q477))</f>
        <v/>
      </c>
      <c r="N477" s="219" t="str">
        <f t="array" aca="1" ref="N477" ca="1">IF($Q477="","",INDEX('Nhập liệu'!$O$10:$O$10000,'Chi tiết'!$Q477))</f>
        <v/>
      </c>
      <c r="O477" s="219" t="str">
        <f t="array" aca="1" ref="O477" ca="1">IF($Q477="","",INDEX('Nhập liệu'!$P$10:$P$10000,'Chi tiết'!$Q477))</f>
        <v/>
      </c>
      <c r="P477" s="257"/>
      <c r="Q477" s="222" t="str">
        <f ca="1">IF(TYPE(MATCH($D$6,OFFSET('Nhập liệu'!$C$10,Q476,0):'Nhập liệu'!$C$10000,0)+Q476)=16,"",MATCH($D$6,OFFSET('Nhập liệu'!$C$10,Q476,0):'Nhập liệu'!$C$10000,0)+Q476)</f>
        <v/>
      </c>
    </row>
    <row r="478" spans="2:17" ht="15.75" customHeight="1">
      <c r="B478" s="217" t="str">
        <f t="array" aca="1" ref="B478" ca="1">IF($Q478="","",INDEX('Nhập liệu'!$B$10:$B$10000,'Chi tiết'!$Q478))</f>
        <v/>
      </c>
      <c r="C478" s="262"/>
      <c r="D478" s="218" t="str">
        <f t="array" aca="1" ref="D478" ca="1">IF($Q478="","",INDEX('Nhập liệu'!$E$10:$E$10000,'Chi tiết'!$Q478))</f>
        <v/>
      </c>
      <c r="E478" s="219" t="str">
        <f t="array" aca="1" ref="E478" ca="1">IF($Q478="","",INDEX('Nhập liệu'!$F$10:$F$10000,'Chi tiết'!$Q478))</f>
        <v/>
      </c>
      <c r="F478" s="220" t="str">
        <f t="array" aca="1" ref="F478" ca="1">IF($Q478="","",INDEX('Nhập liệu'!$G$10:$G$10000,'Chi tiết'!$Q478))</f>
        <v/>
      </c>
      <c r="G478" s="219" t="str">
        <f t="array" aca="1" ref="G478" ca="1">IF($Q478="","",INDEX('Nhập liệu'!$H$10:$H$10000,'Chi tiết'!$Q478))</f>
        <v/>
      </c>
      <c r="H478" s="219" t="str">
        <f t="array" aca="1" ref="H478" ca="1">IF($Q478="","",INDEX('Nhập liệu'!$I$10:$I$10000,'Chi tiết'!$Q478))</f>
        <v/>
      </c>
      <c r="I478" s="219" t="str">
        <f t="array" aca="1" ref="I478" ca="1">IF($Q478="","",INDEX('Nhập liệu'!$J$10:$J$10000,'Chi tiết'!$Q478))</f>
        <v/>
      </c>
      <c r="J478" s="219" t="str">
        <f t="array" aca="1" ref="J478" ca="1">IF($Q478="","",INDEX('Nhập liệu'!$K$10:$K$10000,'Chi tiết'!$Q478))</f>
        <v/>
      </c>
      <c r="K478" s="219" t="str">
        <f t="array" aca="1" ref="K478" ca="1">IF($Q478="","",INDEX('Nhập liệu'!$L$10:$L$10000,'Chi tiết'!$Q478))</f>
        <v/>
      </c>
      <c r="L478" s="219" t="str">
        <f t="array" aca="1" ref="L478" ca="1">IF($Q478="","",INDEX('Nhập liệu'!$M$10:$M$10000,'Chi tiết'!$Q478))</f>
        <v/>
      </c>
      <c r="M478" s="219" t="str">
        <f t="array" aca="1" ref="M478" ca="1">IF($Q478="","",INDEX('Nhập liệu'!$N$10:$N$10000,'Chi tiết'!$Q478))</f>
        <v/>
      </c>
      <c r="N478" s="219" t="str">
        <f t="array" aca="1" ref="N478" ca="1">IF($Q478="","",INDEX('Nhập liệu'!$O$10:$O$10000,'Chi tiết'!$Q478))</f>
        <v/>
      </c>
      <c r="O478" s="219" t="str">
        <f t="array" aca="1" ref="O478" ca="1">IF($Q478="","",INDEX('Nhập liệu'!$P$10:$P$10000,'Chi tiết'!$Q478))</f>
        <v/>
      </c>
      <c r="P478" s="257"/>
      <c r="Q478" s="222" t="str">
        <f ca="1">IF(TYPE(MATCH($D$6,OFFSET('Nhập liệu'!$C$10,Q477,0):'Nhập liệu'!$C$10000,0)+Q477)=16,"",MATCH($D$6,OFFSET('Nhập liệu'!$C$10,Q477,0):'Nhập liệu'!$C$10000,0)+Q477)</f>
        <v/>
      </c>
    </row>
    <row r="479" spans="2:17" ht="15.75" customHeight="1">
      <c r="B479" s="217" t="str">
        <f t="array" aca="1" ref="B479" ca="1">IF($Q479="","",INDEX('Nhập liệu'!$B$10:$B$10000,'Chi tiết'!$Q479))</f>
        <v/>
      </c>
      <c r="C479" s="262"/>
      <c r="D479" s="218" t="str">
        <f t="array" aca="1" ref="D479" ca="1">IF($Q479="","",INDEX('Nhập liệu'!$E$10:$E$10000,'Chi tiết'!$Q479))</f>
        <v/>
      </c>
      <c r="E479" s="219" t="str">
        <f t="array" aca="1" ref="E479" ca="1">IF($Q479="","",INDEX('Nhập liệu'!$F$10:$F$10000,'Chi tiết'!$Q479))</f>
        <v/>
      </c>
      <c r="F479" s="220" t="str">
        <f t="array" aca="1" ref="F479" ca="1">IF($Q479="","",INDEX('Nhập liệu'!$G$10:$G$10000,'Chi tiết'!$Q479))</f>
        <v/>
      </c>
      <c r="G479" s="219" t="str">
        <f t="array" aca="1" ref="G479" ca="1">IF($Q479="","",INDEX('Nhập liệu'!$H$10:$H$10000,'Chi tiết'!$Q479))</f>
        <v/>
      </c>
      <c r="H479" s="219" t="str">
        <f t="array" aca="1" ref="H479" ca="1">IF($Q479="","",INDEX('Nhập liệu'!$I$10:$I$10000,'Chi tiết'!$Q479))</f>
        <v/>
      </c>
      <c r="I479" s="219" t="str">
        <f t="array" aca="1" ref="I479" ca="1">IF($Q479="","",INDEX('Nhập liệu'!$J$10:$J$10000,'Chi tiết'!$Q479))</f>
        <v/>
      </c>
      <c r="J479" s="219" t="str">
        <f t="array" aca="1" ref="J479" ca="1">IF($Q479="","",INDEX('Nhập liệu'!$K$10:$K$10000,'Chi tiết'!$Q479))</f>
        <v/>
      </c>
      <c r="K479" s="219" t="str">
        <f t="array" aca="1" ref="K479" ca="1">IF($Q479="","",INDEX('Nhập liệu'!$L$10:$L$10000,'Chi tiết'!$Q479))</f>
        <v/>
      </c>
      <c r="L479" s="219" t="str">
        <f t="array" aca="1" ref="L479" ca="1">IF($Q479="","",INDEX('Nhập liệu'!$M$10:$M$10000,'Chi tiết'!$Q479))</f>
        <v/>
      </c>
      <c r="M479" s="219" t="str">
        <f t="array" aca="1" ref="M479" ca="1">IF($Q479="","",INDEX('Nhập liệu'!$N$10:$N$10000,'Chi tiết'!$Q479))</f>
        <v/>
      </c>
      <c r="N479" s="219" t="str">
        <f t="array" aca="1" ref="N479" ca="1">IF($Q479="","",INDEX('Nhập liệu'!$O$10:$O$10000,'Chi tiết'!$Q479))</f>
        <v/>
      </c>
      <c r="O479" s="219" t="str">
        <f t="array" aca="1" ref="O479" ca="1">IF($Q479="","",INDEX('Nhập liệu'!$P$10:$P$10000,'Chi tiết'!$Q479))</f>
        <v/>
      </c>
      <c r="P479" s="257"/>
      <c r="Q479" s="222" t="str">
        <f ca="1">IF(TYPE(MATCH($D$6,OFFSET('Nhập liệu'!$C$10,Q478,0):'Nhập liệu'!$C$10000,0)+Q478)=16,"",MATCH($D$6,OFFSET('Nhập liệu'!$C$10,Q478,0):'Nhập liệu'!$C$10000,0)+Q478)</f>
        <v/>
      </c>
    </row>
    <row r="480" spans="2:17" ht="15.75" customHeight="1">
      <c r="B480" s="217" t="str">
        <f t="array" aca="1" ref="B480" ca="1">IF($Q480="","",INDEX('Nhập liệu'!$B$10:$B$10000,'Chi tiết'!$Q480))</f>
        <v/>
      </c>
      <c r="C480" s="262"/>
      <c r="D480" s="218" t="str">
        <f t="array" aca="1" ref="D480" ca="1">IF($Q480="","",INDEX('Nhập liệu'!$E$10:$E$10000,'Chi tiết'!$Q480))</f>
        <v/>
      </c>
      <c r="E480" s="219" t="str">
        <f t="array" aca="1" ref="E480" ca="1">IF($Q480="","",INDEX('Nhập liệu'!$F$10:$F$10000,'Chi tiết'!$Q480))</f>
        <v/>
      </c>
      <c r="F480" s="220" t="str">
        <f t="array" aca="1" ref="F480" ca="1">IF($Q480="","",INDEX('Nhập liệu'!$G$10:$G$10000,'Chi tiết'!$Q480))</f>
        <v/>
      </c>
      <c r="G480" s="219" t="str">
        <f t="array" aca="1" ref="G480" ca="1">IF($Q480="","",INDEX('Nhập liệu'!$H$10:$H$10000,'Chi tiết'!$Q480))</f>
        <v/>
      </c>
      <c r="H480" s="219" t="str">
        <f t="array" aca="1" ref="H480" ca="1">IF($Q480="","",INDEX('Nhập liệu'!$I$10:$I$10000,'Chi tiết'!$Q480))</f>
        <v/>
      </c>
      <c r="I480" s="219" t="str">
        <f t="array" aca="1" ref="I480" ca="1">IF($Q480="","",INDEX('Nhập liệu'!$J$10:$J$10000,'Chi tiết'!$Q480))</f>
        <v/>
      </c>
      <c r="J480" s="219" t="str">
        <f t="array" aca="1" ref="J480" ca="1">IF($Q480="","",INDEX('Nhập liệu'!$K$10:$K$10000,'Chi tiết'!$Q480))</f>
        <v/>
      </c>
      <c r="K480" s="219" t="str">
        <f t="array" aca="1" ref="K480" ca="1">IF($Q480="","",INDEX('Nhập liệu'!$L$10:$L$10000,'Chi tiết'!$Q480))</f>
        <v/>
      </c>
      <c r="L480" s="219" t="str">
        <f t="array" aca="1" ref="L480" ca="1">IF($Q480="","",INDEX('Nhập liệu'!$M$10:$M$10000,'Chi tiết'!$Q480))</f>
        <v/>
      </c>
      <c r="M480" s="219" t="str">
        <f t="array" aca="1" ref="M480" ca="1">IF($Q480="","",INDEX('Nhập liệu'!$N$10:$N$10000,'Chi tiết'!$Q480))</f>
        <v/>
      </c>
      <c r="N480" s="219" t="str">
        <f t="array" aca="1" ref="N480" ca="1">IF($Q480="","",INDEX('Nhập liệu'!$O$10:$O$10000,'Chi tiết'!$Q480))</f>
        <v/>
      </c>
      <c r="O480" s="219" t="str">
        <f t="array" aca="1" ref="O480" ca="1">IF($Q480="","",INDEX('Nhập liệu'!$P$10:$P$10000,'Chi tiết'!$Q480))</f>
        <v/>
      </c>
      <c r="P480" s="257"/>
      <c r="Q480" s="222" t="str">
        <f ca="1">IF(TYPE(MATCH($D$6,OFFSET('Nhập liệu'!$C$10,Q479,0):'Nhập liệu'!$C$10000,0)+Q479)=16,"",MATCH($D$6,OFFSET('Nhập liệu'!$C$10,Q479,0):'Nhập liệu'!$C$10000,0)+Q479)</f>
        <v/>
      </c>
    </row>
    <row r="481" spans="2:17" ht="15.75" customHeight="1">
      <c r="B481" s="217" t="str">
        <f t="array" aca="1" ref="B481" ca="1">IF($Q481="","",INDEX('Nhập liệu'!$B$10:$B$10000,'Chi tiết'!$Q481))</f>
        <v/>
      </c>
      <c r="C481" s="262"/>
      <c r="D481" s="218" t="str">
        <f t="array" aca="1" ref="D481" ca="1">IF($Q481="","",INDEX('Nhập liệu'!$E$10:$E$10000,'Chi tiết'!$Q481))</f>
        <v/>
      </c>
      <c r="E481" s="219" t="str">
        <f t="array" aca="1" ref="E481" ca="1">IF($Q481="","",INDEX('Nhập liệu'!$F$10:$F$10000,'Chi tiết'!$Q481))</f>
        <v/>
      </c>
      <c r="F481" s="220" t="str">
        <f t="array" aca="1" ref="F481" ca="1">IF($Q481="","",INDEX('Nhập liệu'!$G$10:$G$10000,'Chi tiết'!$Q481))</f>
        <v/>
      </c>
      <c r="G481" s="219" t="str">
        <f t="array" aca="1" ref="G481" ca="1">IF($Q481="","",INDEX('Nhập liệu'!$H$10:$H$10000,'Chi tiết'!$Q481))</f>
        <v/>
      </c>
      <c r="H481" s="219" t="str">
        <f t="array" aca="1" ref="H481" ca="1">IF($Q481="","",INDEX('Nhập liệu'!$I$10:$I$10000,'Chi tiết'!$Q481))</f>
        <v/>
      </c>
      <c r="I481" s="219" t="str">
        <f t="array" aca="1" ref="I481" ca="1">IF($Q481="","",INDEX('Nhập liệu'!$J$10:$J$10000,'Chi tiết'!$Q481))</f>
        <v/>
      </c>
      <c r="J481" s="219" t="str">
        <f t="array" aca="1" ref="J481" ca="1">IF($Q481="","",INDEX('Nhập liệu'!$K$10:$K$10000,'Chi tiết'!$Q481))</f>
        <v/>
      </c>
      <c r="K481" s="219" t="str">
        <f t="array" aca="1" ref="K481" ca="1">IF($Q481="","",INDEX('Nhập liệu'!$L$10:$L$10000,'Chi tiết'!$Q481))</f>
        <v/>
      </c>
      <c r="L481" s="219" t="str">
        <f t="array" aca="1" ref="L481" ca="1">IF($Q481="","",INDEX('Nhập liệu'!$M$10:$M$10000,'Chi tiết'!$Q481))</f>
        <v/>
      </c>
      <c r="M481" s="219" t="str">
        <f t="array" aca="1" ref="M481" ca="1">IF($Q481="","",INDEX('Nhập liệu'!$N$10:$N$10000,'Chi tiết'!$Q481))</f>
        <v/>
      </c>
      <c r="N481" s="219" t="str">
        <f t="array" aca="1" ref="N481" ca="1">IF($Q481="","",INDEX('Nhập liệu'!$O$10:$O$10000,'Chi tiết'!$Q481))</f>
        <v/>
      </c>
      <c r="O481" s="219" t="str">
        <f t="array" aca="1" ref="O481" ca="1">IF($Q481="","",INDEX('Nhập liệu'!$P$10:$P$10000,'Chi tiết'!$Q481))</f>
        <v/>
      </c>
      <c r="P481" s="257"/>
      <c r="Q481" s="222" t="str">
        <f ca="1">IF(TYPE(MATCH($D$6,OFFSET('Nhập liệu'!$C$10,Q480,0):'Nhập liệu'!$C$10000,0)+Q480)=16,"",MATCH($D$6,OFFSET('Nhập liệu'!$C$10,Q480,0):'Nhập liệu'!$C$10000,0)+Q480)</f>
        <v/>
      </c>
    </row>
    <row r="482" spans="2:17" ht="15.75" customHeight="1">
      <c r="B482" s="217" t="str">
        <f t="array" aca="1" ref="B482" ca="1">IF($Q482="","",INDEX('Nhập liệu'!$B$10:$B$10000,'Chi tiết'!$Q482))</f>
        <v/>
      </c>
      <c r="C482" s="262"/>
      <c r="D482" s="218" t="str">
        <f t="array" aca="1" ref="D482" ca="1">IF($Q482="","",INDEX('Nhập liệu'!$E$10:$E$10000,'Chi tiết'!$Q482))</f>
        <v/>
      </c>
      <c r="E482" s="219" t="str">
        <f t="array" aca="1" ref="E482" ca="1">IF($Q482="","",INDEX('Nhập liệu'!$F$10:$F$10000,'Chi tiết'!$Q482))</f>
        <v/>
      </c>
      <c r="F482" s="220" t="str">
        <f t="array" aca="1" ref="F482" ca="1">IF($Q482="","",INDEX('Nhập liệu'!$G$10:$G$10000,'Chi tiết'!$Q482))</f>
        <v/>
      </c>
      <c r="G482" s="219" t="str">
        <f t="array" aca="1" ref="G482" ca="1">IF($Q482="","",INDEX('Nhập liệu'!$H$10:$H$10000,'Chi tiết'!$Q482))</f>
        <v/>
      </c>
      <c r="H482" s="219" t="str">
        <f t="array" aca="1" ref="H482" ca="1">IF($Q482="","",INDEX('Nhập liệu'!$I$10:$I$10000,'Chi tiết'!$Q482))</f>
        <v/>
      </c>
      <c r="I482" s="219" t="str">
        <f t="array" aca="1" ref="I482" ca="1">IF($Q482="","",INDEX('Nhập liệu'!$J$10:$J$10000,'Chi tiết'!$Q482))</f>
        <v/>
      </c>
      <c r="J482" s="219" t="str">
        <f t="array" aca="1" ref="J482" ca="1">IF($Q482="","",INDEX('Nhập liệu'!$K$10:$K$10000,'Chi tiết'!$Q482))</f>
        <v/>
      </c>
      <c r="K482" s="219" t="str">
        <f t="array" aca="1" ref="K482" ca="1">IF($Q482="","",INDEX('Nhập liệu'!$L$10:$L$10000,'Chi tiết'!$Q482))</f>
        <v/>
      </c>
      <c r="L482" s="219" t="str">
        <f t="array" aca="1" ref="L482" ca="1">IF($Q482="","",INDEX('Nhập liệu'!$M$10:$M$10000,'Chi tiết'!$Q482))</f>
        <v/>
      </c>
      <c r="M482" s="219" t="str">
        <f t="array" aca="1" ref="M482" ca="1">IF($Q482="","",INDEX('Nhập liệu'!$N$10:$N$10000,'Chi tiết'!$Q482))</f>
        <v/>
      </c>
      <c r="N482" s="219" t="str">
        <f t="array" aca="1" ref="N482" ca="1">IF($Q482="","",INDEX('Nhập liệu'!$O$10:$O$10000,'Chi tiết'!$Q482))</f>
        <v/>
      </c>
      <c r="O482" s="219" t="str">
        <f t="array" aca="1" ref="O482" ca="1">IF($Q482="","",INDEX('Nhập liệu'!$P$10:$P$10000,'Chi tiết'!$Q482))</f>
        <v/>
      </c>
      <c r="P482" s="257"/>
      <c r="Q482" s="222" t="str">
        <f ca="1">IF(TYPE(MATCH($D$6,OFFSET('Nhập liệu'!$C$10,Q481,0):'Nhập liệu'!$C$10000,0)+Q481)=16,"",MATCH($D$6,OFFSET('Nhập liệu'!$C$10,Q481,0):'Nhập liệu'!$C$10000,0)+Q481)</f>
        <v/>
      </c>
    </row>
    <row r="483" spans="2:17" ht="15.75" customHeight="1">
      <c r="B483" s="217" t="str">
        <f t="array" aca="1" ref="B483" ca="1">IF($Q483="","",INDEX('Nhập liệu'!$B$10:$B$10000,'Chi tiết'!$Q483))</f>
        <v/>
      </c>
      <c r="C483" s="262"/>
      <c r="D483" s="218" t="str">
        <f t="array" aca="1" ref="D483" ca="1">IF($Q483="","",INDEX('Nhập liệu'!$E$10:$E$10000,'Chi tiết'!$Q483))</f>
        <v/>
      </c>
      <c r="E483" s="219" t="str">
        <f t="array" aca="1" ref="E483" ca="1">IF($Q483="","",INDEX('Nhập liệu'!$F$10:$F$10000,'Chi tiết'!$Q483))</f>
        <v/>
      </c>
      <c r="F483" s="220" t="str">
        <f t="array" aca="1" ref="F483" ca="1">IF($Q483="","",INDEX('Nhập liệu'!$G$10:$G$10000,'Chi tiết'!$Q483))</f>
        <v/>
      </c>
      <c r="G483" s="219" t="str">
        <f t="array" aca="1" ref="G483" ca="1">IF($Q483="","",INDEX('Nhập liệu'!$H$10:$H$10000,'Chi tiết'!$Q483))</f>
        <v/>
      </c>
      <c r="H483" s="219" t="str">
        <f t="array" aca="1" ref="H483" ca="1">IF($Q483="","",INDEX('Nhập liệu'!$I$10:$I$10000,'Chi tiết'!$Q483))</f>
        <v/>
      </c>
      <c r="I483" s="219" t="str">
        <f t="array" aca="1" ref="I483" ca="1">IF($Q483="","",INDEX('Nhập liệu'!$J$10:$J$10000,'Chi tiết'!$Q483))</f>
        <v/>
      </c>
      <c r="J483" s="219" t="str">
        <f t="array" aca="1" ref="J483" ca="1">IF($Q483="","",INDEX('Nhập liệu'!$K$10:$K$10000,'Chi tiết'!$Q483))</f>
        <v/>
      </c>
      <c r="K483" s="219" t="str">
        <f t="array" aca="1" ref="K483" ca="1">IF($Q483="","",INDEX('Nhập liệu'!$L$10:$L$10000,'Chi tiết'!$Q483))</f>
        <v/>
      </c>
      <c r="L483" s="219" t="str">
        <f t="array" aca="1" ref="L483" ca="1">IF($Q483="","",INDEX('Nhập liệu'!$M$10:$M$10000,'Chi tiết'!$Q483))</f>
        <v/>
      </c>
      <c r="M483" s="219" t="str">
        <f t="array" aca="1" ref="M483" ca="1">IF($Q483="","",INDEX('Nhập liệu'!$N$10:$N$10000,'Chi tiết'!$Q483))</f>
        <v/>
      </c>
      <c r="N483" s="219" t="str">
        <f t="array" aca="1" ref="N483" ca="1">IF($Q483="","",INDEX('Nhập liệu'!$O$10:$O$10000,'Chi tiết'!$Q483))</f>
        <v/>
      </c>
      <c r="O483" s="219" t="str">
        <f t="array" aca="1" ref="O483" ca="1">IF($Q483="","",INDEX('Nhập liệu'!$P$10:$P$10000,'Chi tiết'!$Q483))</f>
        <v/>
      </c>
      <c r="P483" s="257"/>
      <c r="Q483" s="222" t="str">
        <f ca="1">IF(TYPE(MATCH($D$6,OFFSET('Nhập liệu'!$C$10,Q482,0):'Nhập liệu'!$C$10000,0)+Q482)=16,"",MATCH($D$6,OFFSET('Nhập liệu'!$C$10,Q482,0):'Nhập liệu'!$C$10000,0)+Q482)</f>
        <v/>
      </c>
    </row>
    <row r="484" spans="2:17" ht="15.75" customHeight="1">
      <c r="B484" s="217" t="str">
        <f t="array" aca="1" ref="B484" ca="1">IF($Q484="","",INDEX('Nhập liệu'!$B$10:$B$10000,'Chi tiết'!$Q484))</f>
        <v/>
      </c>
      <c r="C484" s="262"/>
      <c r="D484" s="218" t="str">
        <f t="array" aca="1" ref="D484" ca="1">IF($Q484="","",INDEX('Nhập liệu'!$E$10:$E$10000,'Chi tiết'!$Q484))</f>
        <v/>
      </c>
      <c r="E484" s="219" t="str">
        <f t="array" aca="1" ref="E484" ca="1">IF($Q484="","",INDEX('Nhập liệu'!$F$10:$F$10000,'Chi tiết'!$Q484))</f>
        <v/>
      </c>
      <c r="F484" s="220" t="str">
        <f t="array" aca="1" ref="F484" ca="1">IF($Q484="","",INDEX('Nhập liệu'!$G$10:$G$10000,'Chi tiết'!$Q484))</f>
        <v/>
      </c>
      <c r="G484" s="219" t="str">
        <f t="array" aca="1" ref="G484" ca="1">IF($Q484="","",INDEX('Nhập liệu'!$H$10:$H$10000,'Chi tiết'!$Q484))</f>
        <v/>
      </c>
      <c r="H484" s="219" t="str">
        <f t="array" aca="1" ref="H484" ca="1">IF($Q484="","",INDEX('Nhập liệu'!$I$10:$I$10000,'Chi tiết'!$Q484))</f>
        <v/>
      </c>
      <c r="I484" s="219" t="str">
        <f t="array" aca="1" ref="I484" ca="1">IF($Q484="","",INDEX('Nhập liệu'!$J$10:$J$10000,'Chi tiết'!$Q484))</f>
        <v/>
      </c>
      <c r="J484" s="219" t="str">
        <f t="array" aca="1" ref="J484" ca="1">IF($Q484="","",INDEX('Nhập liệu'!$K$10:$K$10000,'Chi tiết'!$Q484))</f>
        <v/>
      </c>
      <c r="K484" s="219" t="str">
        <f t="array" aca="1" ref="K484" ca="1">IF($Q484="","",INDEX('Nhập liệu'!$L$10:$L$10000,'Chi tiết'!$Q484))</f>
        <v/>
      </c>
      <c r="L484" s="219" t="str">
        <f t="array" aca="1" ref="L484" ca="1">IF($Q484="","",INDEX('Nhập liệu'!$M$10:$M$10000,'Chi tiết'!$Q484))</f>
        <v/>
      </c>
      <c r="M484" s="219" t="str">
        <f t="array" aca="1" ref="M484" ca="1">IF($Q484="","",INDEX('Nhập liệu'!$N$10:$N$10000,'Chi tiết'!$Q484))</f>
        <v/>
      </c>
      <c r="N484" s="219" t="str">
        <f t="array" aca="1" ref="N484" ca="1">IF($Q484="","",INDEX('Nhập liệu'!$O$10:$O$10000,'Chi tiết'!$Q484))</f>
        <v/>
      </c>
      <c r="O484" s="219" t="str">
        <f t="array" aca="1" ref="O484" ca="1">IF($Q484="","",INDEX('Nhập liệu'!$P$10:$P$10000,'Chi tiết'!$Q484))</f>
        <v/>
      </c>
      <c r="P484" s="257"/>
      <c r="Q484" s="222" t="str">
        <f ca="1">IF(TYPE(MATCH($D$6,OFFSET('Nhập liệu'!$C$10,Q483,0):'Nhập liệu'!$C$10000,0)+Q483)=16,"",MATCH($D$6,OFFSET('Nhập liệu'!$C$10,Q483,0):'Nhập liệu'!$C$10000,0)+Q483)</f>
        <v/>
      </c>
    </row>
    <row r="485" spans="2:17" ht="15.75" customHeight="1">
      <c r="B485" s="217" t="str">
        <f t="array" aca="1" ref="B485" ca="1">IF($Q485="","",INDEX('Nhập liệu'!$B$10:$B$10000,'Chi tiết'!$Q485))</f>
        <v/>
      </c>
      <c r="C485" s="262"/>
      <c r="D485" s="218" t="str">
        <f t="array" aca="1" ref="D485" ca="1">IF($Q485="","",INDEX('Nhập liệu'!$E$10:$E$10000,'Chi tiết'!$Q485))</f>
        <v/>
      </c>
      <c r="E485" s="219" t="str">
        <f t="array" aca="1" ref="E485" ca="1">IF($Q485="","",INDEX('Nhập liệu'!$F$10:$F$10000,'Chi tiết'!$Q485))</f>
        <v/>
      </c>
      <c r="F485" s="220" t="str">
        <f t="array" aca="1" ref="F485" ca="1">IF($Q485="","",INDEX('Nhập liệu'!$G$10:$G$10000,'Chi tiết'!$Q485))</f>
        <v/>
      </c>
      <c r="G485" s="219" t="str">
        <f t="array" aca="1" ref="G485" ca="1">IF($Q485="","",INDEX('Nhập liệu'!$H$10:$H$10000,'Chi tiết'!$Q485))</f>
        <v/>
      </c>
      <c r="H485" s="219" t="str">
        <f t="array" aca="1" ref="H485" ca="1">IF($Q485="","",INDEX('Nhập liệu'!$I$10:$I$10000,'Chi tiết'!$Q485))</f>
        <v/>
      </c>
      <c r="I485" s="219" t="str">
        <f t="array" aca="1" ref="I485" ca="1">IF($Q485="","",INDEX('Nhập liệu'!$J$10:$J$10000,'Chi tiết'!$Q485))</f>
        <v/>
      </c>
      <c r="J485" s="219" t="str">
        <f t="array" aca="1" ref="J485" ca="1">IF($Q485="","",INDEX('Nhập liệu'!$K$10:$K$10000,'Chi tiết'!$Q485))</f>
        <v/>
      </c>
      <c r="K485" s="219" t="str">
        <f t="array" aca="1" ref="K485" ca="1">IF($Q485="","",INDEX('Nhập liệu'!$L$10:$L$10000,'Chi tiết'!$Q485))</f>
        <v/>
      </c>
      <c r="L485" s="219" t="str">
        <f t="array" aca="1" ref="L485" ca="1">IF($Q485="","",INDEX('Nhập liệu'!$M$10:$M$10000,'Chi tiết'!$Q485))</f>
        <v/>
      </c>
      <c r="M485" s="219" t="str">
        <f t="array" aca="1" ref="M485" ca="1">IF($Q485="","",INDEX('Nhập liệu'!$N$10:$N$10000,'Chi tiết'!$Q485))</f>
        <v/>
      </c>
      <c r="N485" s="219" t="str">
        <f t="array" aca="1" ref="N485" ca="1">IF($Q485="","",INDEX('Nhập liệu'!$O$10:$O$10000,'Chi tiết'!$Q485))</f>
        <v/>
      </c>
      <c r="O485" s="219" t="str">
        <f t="array" aca="1" ref="O485" ca="1">IF($Q485="","",INDEX('Nhập liệu'!$P$10:$P$10000,'Chi tiết'!$Q485))</f>
        <v/>
      </c>
      <c r="P485" s="257"/>
      <c r="Q485" s="222" t="str">
        <f ca="1">IF(TYPE(MATCH($D$6,OFFSET('Nhập liệu'!$C$10,Q484,0):'Nhập liệu'!$C$10000,0)+Q484)=16,"",MATCH($D$6,OFFSET('Nhập liệu'!$C$10,Q484,0):'Nhập liệu'!$C$10000,0)+Q484)</f>
        <v/>
      </c>
    </row>
    <row r="486" spans="2:17" ht="15.75" customHeight="1">
      <c r="B486" s="217" t="str">
        <f t="array" aca="1" ref="B486" ca="1">IF($Q486="","",INDEX('Nhập liệu'!$B$10:$B$10000,'Chi tiết'!$Q486))</f>
        <v/>
      </c>
      <c r="C486" s="262"/>
      <c r="D486" s="218" t="str">
        <f t="array" aca="1" ref="D486" ca="1">IF($Q486="","",INDEX('Nhập liệu'!$E$10:$E$10000,'Chi tiết'!$Q486))</f>
        <v/>
      </c>
      <c r="E486" s="219" t="str">
        <f t="array" aca="1" ref="E486" ca="1">IF($Q486="","",INDEX('Nhập liệu'!$F$10:$F$10000,'Chi tiết'!$Q486))</f>
        <v/>
      </c>
      <c r="F486" s="220" t="str">
        <f t="array" aca="1" ref="F486" ca="1">IF($Q486="","",INDEX('Nhập liệu'!$G$10:$G$10000,'Chi tiết'!$Q486))</f>
        <v/>
      </c>
      <c r="G486" s="219" t="str">
        <f t="array" aca="1" ref="G486" ca="1">IF($Q486="","",INDEX('Nhập liệu'!$H$10:$H$10000,'Chi tiết'!$Q486))</f>
        <v/>
      </c>
      <c r="H486" s="219" t="str">
        <f t="array" aca="1" ref="H486" ca="1">IF($Q486="","",INDEX('Nhập liệu'!$I$10:$I$10000,'Chi tiết'!$Q486))</f>
        <v/>
      </c>
      <c r="I486" s="219" t="str">
        <f t="array" aca="1" ref="I486" ca="1">IF($Q486="","",INDEX('Nhập liệu'!$J$10:$J$10000,'Chi tiết'!$Q486))</f>
        <v/>
      </c>
      <c r="J486" s="219" t="str">
        <f t="array" aca="1" ref="J486" ca="1">IF($Q486="","",INDEX('Nhập liệu'!$K$10:$K$10000,'Chi tiết'!$Q486))</f>
        <v/>
      </c>
      <c r="K486" s="219" t="str">
        <f t="array" aca="1" ref="K486" ca="1">IF($Q486="","",INDEX('Nhập liệu'!$L$10:$L$10000,'Chi tiết'!$Q486))</f>
        <v/>
      </c>
      <c r="L486" s="219" t="str">
        <f t="array" aca="1" ref="L486" ca="1">IF($Q486="","",INDEX('Nhập liệu'!$M$10:$M$10000,'Chi tiết'!$Q486))</f>
        <v/>
      </c>
      <c r="M486" s="219" t="str">
        <f t="array" aca="1" ref="M486" ca="1">IF($Q486="","",INDEX('Nhập liệu'!$N$10:$N$10000,'Chi tiết'!$Q486))</f>
        <v/>
      </c>
      <c r="N486" s="219" t="str">
        <f t="array" aca="1" ref="N486" ca="1">IF($Q486="","",INDEX('Nhập liệu'!$O$10:$O$10000,'Chi tiết'!$Q486))</f>
        <v/>
      </c>
      <c r="O486" s="219" t="str">
        <f t="array" aca="1" ref="O486" ca="1">IF($Q486="","",INDEX('Nhập liệu'!$P$10:$P$10000,'Chi tiết'!$Q486))</f>
        <v/>
      </c>
      <c r="P486" s="257"/>
      <c r="Q486" s="222" t="str">
        <f ca="1">IF(TYPE(MATCH($D$6,OFFSET('Nhập liệu'!$C$10,Q485,0):'Nhập liệu'!$C$10000,0)+Q485)=16,"",MATCH($D$6,OFFSET('Nhập liệu'!$C$10,Q485,0):'Nhập liệu'!$C$10000,0)+Q485)</f>
        <v/>
      </c>
    </row>
    <row r="487" spans="2:17" ht="15.75" customHeight="1">
      <c r="B487" s="217" t="str">
        <f t="array" aca="1" ref="B487" ca="1">IF($Q487="","",INDEX('Nhập liệu'!$B$10:$B$10000,'Chi tiết'!$Q487))</f>
        <v/>
      </c>
      <c r="C487" s="262"/>
      <c r="D487" s="218" t="str">
        <f t="array" aca="1" ref="D487" ca="1">IF($Q487="","",INDEX('Nhập liệu'!$E$10:$E$10000,'Chi tiết'!$Q487))</f>
        <v/>
      </c>
      <c r="E487" s="219" t="str">
        <f t="array" aca="1" ref="E487" ca="1">IF($Q487="","",INDEX('Nhập liệu'!$F$10:$F$10000,'Chi tiết'!$Q487))</f>
        <v/>
      </c>
      <c r="F487" s="220" t="str">
        <f t="array" aca="1" ref="F487" ca="1">IF($Q487="","",INDEX('Nhập liệu'!$G$10:$G$10000,'Chi tiết'!$Q487))</f>
        <v/>
      </c>
      <c r="G487" s="219" t="str">
        <f t="array" aca="1" ref="G487" ca="1">IF($Q487="","",INDEX('Nhập liệu'!$H$10:$H$10000,'Chi tiết'!$Q487))</f>
        <v/>
      </c>
      <c r="H487" s="219" t="str">
        <f t="array" aca="1" ref="H487" ca="1">IF($Q487="","",INDEX('Nhập liệu'!$I$10:$I$10000,'Chi tiết'!$Q487))</f>
        <v/>
      </c>
      <c r="I487" s="219" t="str">
        <f t="array" aca="1" ref="I487" ca="1">IF($Q487="","",INDEX('Nhập liệu'!$J$10:$J$10000,'Chi tiết'!$Q487))</f>
        <v/>
      </c>
      <c r="J487" s="219" t="str">
        <f t="array" aca="1" ref="J487" ca="1">IF($Q487="","",INDEX('Nhập liệu'!$K$10:$K$10000,'Chi tiết'!$Q487))</f>
        <v/>
      </c>
      <c r="K487" s="219" t="str">
        <f t="array" aca="1" ref="K487" ca="1">IF($Q487="","",INDEX('Nhập liệu'!$L$10:$L$10000,'Chi tiết'!$Q487))</f>
        <v/>
      </c>
      <c r="L487" s="219" t="str">
        <f t="array" aca="1" ref="L487" ca="1">IF($Q487="","",INDEX('Nhập liệu'!$M$10:$M$10000,'Chi tiết'!$Q487))</f>
        <v/>
      </c>
      <c r="M487" s="219" t="str">
        <f t="array" aca="1" ref="M487" ca="1">IF($Q487="","",INDEX('Nhập liệu'!$N$10:$N$10000,'Chi tiết'!$Q487))</f>
        <v/>
      </c>
      <c r="N487" s="219" t="str">
        <f t="array" aca="1" ref="N487" ca="1">IF($Q487="","",INDEX('Nhập liệu'!$O$10:$O$10000,'Chi tiết'!$Q487))</f>
        <v/>
      </c>
      <c r="O487" s="219" t="str">
        <f t="array" aca="1" ref="O487" ca="1">IF($Q487="","",INDEX('Nhập liệu'!$P$10:$P$10000,'Chi tiết'!$Q487))</f>
        <v/>
      </c>
      <c r="P487" s="257"/>
      <c r="Q487" s="222" t="str">
        <f ca="1">IF(TYPE(MATCH($D$6,OFFSET('Nhập liệu'!$C$10,Q486,0):'Nhập liệu'!$C$10000,0)+Q486)=16,"",MATCH($D$6,OFFSET('Nhập liệu'!$C$10,Q486,0):'Nhập liệu'!$C$10000,0)+Q486)</f>
        <v/>
      </c>
    </row>
    <row r="488" spans="2:17" ht="15.75" customHeight="1">
      <c r="B488" s="217" t="str">
        <f t="array" aca="1" ref="B488" ca="1">IF($Q488="","",INDEX('Nhập liệu'!$B$10:$B$10000,'Chi tiết'!$Q488))</f>
        <v/>
      </c>
      <c r="C488" s="262"/>
      <c r="D488" s="218" t="str">
        <f t="array" aca="1" ref="D488" ca="1">IF($Q488="","",INDEX('Nhập liệu'!$E$10:$E$10000,'Chi tiết'!$Q488))</f>
        <v/>
      </c>
      <c r="E488" s="219" t="str">
        <f t="array" aca="1" ref="E488" ca="1">IF($Q488="","",INDEX('Nhập liệu'!$F$10:$F$10000,'Chi tiết'!$Q488))</f>
        <v/>
      </c>
      <c r="F488" s="220" t="str">
        <f t="array" aca="1" ref="F488" ca="1">IF($Q488="","",INDEX('Nhập liệu'!$G$10:$G$10000,'Chi tiết'!$Q488))</f>
        <v/>
      </c>
      <c r="G488" s="219" t="str">
        <f t="array" aca="1" ref="G488" ca="1">IF($Q488="","",INDEX('Nhập liệu'!$H$10:$H$10000,'Chi tiết'!$Q488))</f>
        <v/>
      </c>
      <c r="H488" s="219" t="str">
        <f t="array" aca="1" ref="H488" ca="1">IF($Q488="","",INDEX('Nhập liệu'!$I$10:$I$10000,'Chi tiết'!$Q488))</f>
        <v/>
      </c>
      <c r="I488" s="219" t="str">
        <f t="array" aca="1" ref="I488" ca="1">IF($Q488="","",INDEX('Nhập liệu'!$J$10:$J$10000,'Chi tiết'!$Q488))</f>
        <v/>
      </c>
      <c r="J488" s="219" t="str">
        <f t="array" aca="1" ref="J488" ca="1">IF($Q488="","",INDEX('Nhập liệu'!$K$10:$K$10000,'Chi tiết'!$Q488))</f>
        <v/>
      </c>
      <c r="K488" s="219" t="str">
        <f t="array" aca="1" ref="K488" ca="1">IF($Q488="","",INDEX('Nhập liệu'!$L$10:$L$10000,'Chi tiết'!$Q488))</f>
        <v/>
      </c>
      <c r="L488" s="219" t="str">
        <f t="array" aca="1" ref="L488" ca="1">IF($Q488="","",INDEX('Nhập liệu'!$M$10:$M$10000,'Chi tiết'!$Q488))</f>
        <v/>
      </c>
      <c r="M488" s="219" t="str">
        <f t="array" aca="1" ref="M488" ca="1">IF($Q488="","",INDEX('Nhập liệu'!$N$10:$N$10000,'Chi tiết'!$Q488))</f>
        <v/>
      </c>
      <c r="N488" s="219" t="str">
        <f t="array" aca="1" ref="N488" ca="1">IF($Q488="","",INDEX('Nhập liệu'!$O$10:$O$10000,'Chi tiết'!$Q488))</f>
        <v/>
      </c>
      <c r="O488" s="219" t="str">
        <f t="array" aca="1" ref="O488" ca="1">IF($Q488="","",INDEX('Nhập liệu'!$P$10:$P$10000,'Chi tiết'!$Q488))</f>
        <v/>
      </c>
      <c r="P488" s="257"/>
      <c r="Q488" s="222" t="str">
        <f ca="1">IF(TYPE(MATCH($D$6,OFFSET('Nhập liệu'!$C$10,Q487,0):'Nhập liệu'!$C$10000,0)+Q487)=16,"",MATCH($D$6,OFFSET('Nhập liệu'!$C$10,Q487,0):'Nhập liệu'!$C$10000,0)+Q487)</f>
        <v/>
      </c>
    </row>
    <row r="489" spans="2:17" ht="15.75" customHeight="1">
      <c r="B489" s="217" t="str">
        <f t="array" aca="1" ref="B489" ca="1">IF($Q489="","",INDEX('Nhập liệu'!$B$10:$B$10000,'Chi tiết'!$Q489))</f>
        <v/>
      </c>
      <c r="C489" s="262"/>
      <c r="D489" s="218" t="str">
        <f t="array" aca="1" ref="D489" ca="1">IF($Q489="","",INDEX('Nhập liệu'!$E$10:$E$10000,'Chi tiết'!$Q489))</f>
        <v/>
      </c>
      <c r="E489" s="219" t="str">
        <f t="array" aca="1" ref="E489" ca="1">IF($Q489="","",INDEX('Nhập liệu'!$F$10:$F$10000,'Chi tiết'!$Q489))</f>
        <v/>
      </c>
      <c r="F489" s="220" t="str">
        <f t="array" aca="1" ref="F489" ca="1">IF($Q489="","",INDEX('Nhập liệu'!$G$10:$G$10000,'Chi tiết'!$Q489))</f>
        <v/>
      </c>
      <c r="G489" s="219" t="str">
        <f t="array" aca="1" ref="G489" ca="1">IF($Q489="","",INDEX('Nhập liệu'!$H$10:$H$10000,'Chi tiết'!$Q489))</f>
        <v/>
      </c>
      <c r="H489" s="219" t="str">
        <f t="array" aca="1" ref="H489" ca="1">IF($Q489="","",INDEX('Nhập liệu'!$I$10:$I$10000,'Chi tiết'!$Q489))</f>
        <v/>
      </c>
      <c r="I489" s="219" t="str">
        <f t="array" aca="1" ref="I489" ca="1">IF($Q489="","",INDEX('Nhập liệu'!$J$10:$J$10000,'Chi tiết'!$Q489))</f>
        <v/>
      </c>
      <c r="J489" s="219" t="str">
        <f t="array" aca="1" ref="J489" ca="1">IF($Q489="","",INDEX('Nhập liệu'!$K$10:$K$10000,'Chi tiết'!$Q489))</f>
        <v/>
      </c>
      <c r="K489" s="219" t="str">
        <f t="array" aca="1" ref="K489" ca="1">IF($Q489="","",INDEX('Nhập liệu'!$L$10:$L$10000,'Chi tiết'!$Q489))</f>
        <v/>
      </c>
      <c r="L489" s="219" t="str">
        <f t="array" aca="1" ref="L489" ca="1">IF($Q489="","",INDEX('Nhập liệu'!$M$10:$M$10000,'Chi tiết'!$Q489))</f>
        <v/>
      </c>
      <c r="M489" s="219" t="str">
        <f t="array" aca="1" ref="M489" ca="1">IF($Q489="","",INDEX('Nhập liệu'!$N$10:$N$10000,'Chi tiết'!$Q489))</f>
        <v/>
      </c>
      <c r="N489" s="219" t="str">
        <f t="array" aca="1" ref="N489" ca="1">IF($Q489="","",INDEX('Nhập liệu'!$O$10:$O$10000,'Chi tiết'!$Q489))</f>
        <v/>
      </c>
      <c r="O489" s="219" t="str">
        <f t="array" aca="1" ref="O489" ca="1">IF($Q489="","",INDEX('Nhập liệu'!$P$10:$P$10000,'Chi tiết'!$Q489))</f>
        <v/>
      </c>
      <c r="P489" s="257"/>
      <c r="Q489" s="222" t="str">
        <f ca="1">IF(TYPE(MATCH($D$6,OFFSET('Nhập liệu'!$C$10,Q488,0):'Nhập liệu'!$C$10000,0)+Q488)=16,"",MATCH($D$6,OFFSET('Nhập liệu'!$C$10,Q488,0):'Nhập liệu'!$C$10000,0)+Q488)</f>
        <v/>
      </c>
    </row>
    <row r="490" spans="2:17" ht="15.75" customHeight="1">
      <c r="B490" s="217" t="str">
        <f t="array" aca="1" ref="B490" ca="1">IF($Q490="","",INDEX('Nhập liệu'!$B$10:$B$10000,'Chi tiết'!$Q490))</f>
        <v/>
      </c>
      <c r="C490" s="262"/>
      <c r="D490" s="218" t="str">
        <f t="array" aca="1" ref="D490" ca="1">IF($Q490="","",INDEX('Nhập liệu'!$E$10:$E$10000,'Chi tiết'!$Q490))</f>
        <v/>
      </c>
      <c r="E490" s="219" t="str">
        <f t="array" aca="1" ref="E490" ca="1">IF($Q490="","",INDEX('Nhập liệu'!$F$10:$F$10000,'Chi tiết'!$Q490))</f>
        <v/>
      </c>
      <c r="F490" s="220" t="str">
        <f t="array" aca="1" ref="F490" ca="1">IF($Q490="","",INDEX('Nhập liệu'!$G$10:$G$10000,'Chi tiết'!$Q490))</f>
        <v/>
      </c>
      <c r="G490" s="219" t="str">
        <f t="array" aca="1" ref="G490" ca="1">IF($Q490="","",INDEX('Nhập liệu'!$H$10:$H$10000,'Chi tiết'!$Q490))</f>
        <v/>
      </c>
      <c r="H490" s="219" t="str">
        <f t="array" aca="1" ref="H490" ca="1">IF($Q490="","",INDEX('Nhập liệu'!$I$10:$I$10000,'Chi tiết'!$Q490))</f>
        <v/>
      </c>
      <c r="I490" s="219" t="str">
        <f t="array" aca="1" ref="I490" ca="1">IF($Q490="","",INDEX('Nhập liệu'!$J$10:$J$10000,'Chi tiết'!$Q490))</f>
        <v/>
      </c>
      <c r="J490" s="219" t="str">
        <f t="array" aca="1" ref="J490" ca="1">IF($Q490="","",INDEX('Nhập liệu'!$K$10:$K$10000,'Chi tiết'!$Q490))</f>
        <v/>
      </c>
      <c r="K490" s="219" t="str">
        <f t="array" aca="1" ref="K490" ca="1">IF($Q490="","",INDEX('Nhập liệu'!$L$10:$L$10000,'Chi tiết'!$Q490))</f>
        <v/>
      </c>
      <c r="L490" s="219" t="str">
        <f t="array" aca="1" ref="L490" ca="1">IF($Q490="","",INDEX('Nhập liệu'!$M$10:$M$10000,'Chi tiết'!$Q490))</f>
        <v/>
      </c>
      <c r="M490" s="219" t="str">
        <f t="array" aca="1" ref="M490" ca="1">IF($Q490="","",INDEX('Nhập liệu'!$N$10:$N$10000,'Chi tiết'!$Q490))</f>
        <v/>
      </c>
      <c r="N490" s="219" t="str">
        <f t="array" aca="1" ref="N490" ca="1">IF($Q490="","",INDEX('Nhập liệu'!$O$10:$O$10000,'Chi tiết'!$Q490))</f>
        <v/>
      </c>
      <c r="O490" s="219" t="str">
        <f t="array" aca="1" ref="O490" ca="1">IF($Q490="","",INDEX('Nhập liệu'!$P$10:$P$10000,'Chi tiết'!$Q490))</f>
        <v/>
      </c>
      <c r="P490" s="257"/>
      <c r="Q490" s="222" t="str">
        <f ca="1">IF(TYPE(MATCH($D$6,OFFSET('Nhập liệu'!$C$10,Q489,0):'Nhập liệu'!$C$10000,0)+Q489)=16,"",MATCH($D$6,OFFSET('Nhập liệu'!$C$10,Q489,0):'Nhập liệu'!$C$10000,0)+Q489)</f>
        <v/>
      </c>
    </row>
    <row r="491" spans="2:17" ht="15.75" customHeight="1">
      <c r="B491" s="217" t="str">
        <f t="array" aca="1" ref="B491" ca="1">IF($Q491="","",INDEX('Nhập liệu'!$B$10:$B$10000,'Chi tiết'!$Q491))</f>
        <v/>
      </c>
      <c r="C491" s="262"/>
      <c r="D491" s="218" t="str">
        <f t="array" aca="1" ref="D491" ca="1">IF($Q491="","",INDEX('Nhập liệu'!$E$10:$E$10000,'Chi tiết'!$Q491))</f>
        <v/>
      </c>
      <c r="E491" s="219" t="str">
        <f t="array" aca="1" ref="E491" ca="1">IF($Q491="","",INDEX('Nhập liệu'!$F$10:$F$10000,'Chi tiết'!$Q491))</f>
        <v/>
      </c>
      <c r="F491" s="220" t="str">
        <f t="array" aca="1" ref="F491" ca="1">IF($Q491="","",INDEX('Nhập liệu'!$G$10:$G$10000,'Chi tiết'!$Q491))</f>
        <v/>
      </c>
      <c r="G491" s="219" t="str">
        <f t="array" aca="1" ref="G491" ca="1">IF($Q491="","",INDEX('Nhập liệu'!$H$10:$H$10000,'Chi tiết'!$Q491))</f>
        <v/>
      </c>
      <c r="H491" s="219" t="str">
        <f t="array" aca="1" ref="H491" ca="1">IF($Q491="","",INDEX('Nhập liệu'!$I$10:$I$10000,'Chi tiết'!$Q491))</f>
        <v/>
      </c>
      <c r="I491" s="219" t="str">
        <f t="array" aca="1" ref="I491" ca="1">IF($Q491="","",INDEX('Nhập liệu'!$J$10:$J$10000,'Chi tiết'!$Q491))</f>
        <v/>
      </c>
      <c r="J491" s="219" t="str">
        <f t="array" aca="1" ref="J491" ca="1">IF($Q491="","",INDEX('Nhập liệu'!$K$10:$K$10000,'Chi tiết'!$Q491))</f>
        <v/>
      </c>
      <c r="K491" s="219" t="str">
        <f t="array" aca="1" ref="K491" ca="1">IF($Q491="","",INDEX('Nhập liệu'!$L$10:$L$10000,'Chi tiết'!$Q491))</f>
        <v/>
      </c>
      <c r="L491" s="219" t="str">
        <f t="array" aca="1" ref="L491" ca="1">IF($Q491="","",INDEX('Nhập liệu'!$M$10:$M$10000,'Chi tiết'!$Q491))</f>
        <v/>
      </c>
      <c r="M491" s="219" t="str">
        <f t="array" aca="1" ref="M491" ca="1">IF($Q491="","",INDEX('Nhập liệu'!$N$10:$N$10000,'Chi tiết'!$Q491))</f>
        <v/>
      </c>
      <c r="N491" s="219" t="str">
        <f t="array" aca="1" ref="N491" ca="1">IF($Q491="","",INDEX('Nhập liệu'!$O$10:$O$10000,'Chi tiết'!$Q491))</f>
        <v/>
      </c>
      <c r="O491" s="219" t="str">
        <f t="array" aca="1" ref="O491" ca="1">IF($Q491="","",INDEX('Nhập liệu'!$P$10:$P$10000,'Chi tiết'!$Q491))</f>
        <v/>
      </c>
      <c r="P491" s="257"/>
      <c r="Q491" s="222" t="str">
        <f ca="1">IF(TYPE(MATCH($D$6,OFFSET('Nhập liệu'!$C$10,Q490,0):'Nhập liệu'!$C$10000,0)+Q490)=16,"",MATCH($D$6,OFFSET('Nhập liệu'!$C$10,Q490,0):'Nhập liệu'!$C$10000,0)+Q490)</f>
        <v/>
      </c>
    </row>
    <row r="492" spans="2:17" ht="15.75" customHeight="1">
      <c r="B492" s="217" t="str">
        <f t="array" aca="1" ref="B492" ca="1">IF($Q492="","",INDEX('Nhập liệu'!$B$10:$B$10000,'Chi tiết'!$Q492))</f>
        <v/>
      </c>
      <c r="C492" s="262"/>
      <c r="D492" s="218" t="str">
        <f t="array" aca="1" ref="D492" ca="1">IF($Q492="","",INDEX('Nhập liệu'!$E$10:$E$10000,'Chi tiết'!$Q492))</f>
        <v/>
      </c>
      <c r="E492" s="219" t="str">
        <f t="array" aca="1" ref="E492" ca="1">IF($Q492="","",INDEX('Nhập liệu'!$F$10:$F$10000,'Chi tiết'!$Q492))</f>
        <v/>
      </c>
      <c r="F492" s="220" t="str">
        <f t="array" aca="1" ref="F492" ca="1">IF($Q492="","",INDEX('Nhập liệu'!$G$10:$G$10000,'Chi tiết'!$Q492))</f>
        <v/>
      </c>
      <c r="G492" s="219" t="str">
        <f t="array" aca="1" ref="G492" ca="1">IF($Q492="","",INDEX('Nhập liệu'!$H$10:$H$10000,'Chi tiết'!$Q492))</f>
        <v/>
      </c>
      <c r="H492" s="219" t="str">
        <f t="array" aca="1" ref="H492" ca="1">IF($Q492="","",INDEX('Nhập liệu'!$I$10:$I$10000,'Chi tiết'!$Q492))</f>
        <v/>
      </c>
      <c r="I492" s="219" t="str">
        <f t="array" aca="1" ref="I492" ca="1">IF($Q492="","",INDEX('Nhập liệu'!$J$10:$J$10000,'Chi tiết'!$Q492))</f>
        <v/>
      </c>
      <c r="J492" s="219" t="str">
        <f t="array" aca="1" ref="J492" ca="1">IF($Q492="","",INDEX('Nhập liệu'!$K$10:$K$10000,'Chi tiết'!$Q492))</f>
        <v/>
      </c>
      <c r="K492" s="219" t="str">
        <f t="array" aca="1" ref="K492" ca="1">IF($Q492="","",INDEX('Nhập liệu'!$L$10:$L$10000,'Chi tiết'!$Q492))</f>
        <v/>
      </c>
      <c r="L492" s="219" t="str">
        <f t="array" aca="1" ref="L492" ca="1">IF($Q492="","",INDEX('Nhập liệu'!$M$10:$M$10000,'Chi tiết'!$Q492))</f>
        <v/>
      </c>
      <c r="M492" s="219" t="str">
        <f t="array" aca="1" ref="M492" ca="1">IF($Q492="","",INDEX('Nhập liệu'!$N$10:$N$10000,'Chi tiết'!$Q492))</f>
        <v/>
      </c>
      <c r="N492" s="219" t="str">
        <f t="array" aca="1" ref="N492" ca="1">IF($Q492="","",INDEX('Nhập liệu'!$O$10:$O$10000,'Chi tiết'!$Q492))</f>
        <v/>
      </c>
      <c r="O492" s="219" t="str">
        <f t="array" aca="1" ref="O492" ca="1">IF($Q492="","",INDEX('Nhập liệu'!$P$10:$P$10000,'Chi tiết'!$Q492))</f>
        <v/>
      </c>
      <c r="P492" s="257"/>
      <c r="Q492" s="222" t="str">
        <f ca="1">IF(TYPE(MATCH($D$6,OFFSET('Nhập liệu'!$C$10,Q491,0):'Nhập liệu'!$C$10000,0)+Q491)=16,"",MATCH($D$6,OFFSET('Nhập liệu'!$C$10,Q491,0):'Nhập liệu'!$C$10000,0)+Q491)</f>
        <v/>
      </c>
    </row>
    <row r="493" spans="2:17" ht="15.75" customHeight="1">
      <c r="B493" s="217" t="str">
        <f t="array" aca="1" ref="B493" ca="1">IF($Q493="","",INDEX('Nhập liệu'!$B$10:$B$10000,'Chi tiết'!$Q493))</f>
        <v/>
      </c>
      <c r="C493" s="262"/>
      <c r="D493" s="218" t="str">
        <f t="array" aca="1" ref="D493" ca="1">IF($Q493="","",INDEX('Nhập liệu'!$E$10:$E$10000,'Chi tiết'!$Q493))</f>
        <v/>
      </c>
      <c r="E493" s="219" t="str">
        <f t="array" aca="1" ref="E493" ca="1">IF($Q493="","",INDEX('Nhập liệu'!$F$10:$F$10000,'Chi tiết'!$Q493))</f>
        <v/>
      </c>
      <c r="F493" s="220" t="str">
        <f t="array" aca="1" ref="F493" ca="1">IF($Q493="","",INDEX('Nhập liệu'!$G$10:$G$10000,'Chi tiết'!$Q493))</f>
        <v/>
      </c>
      <c r="G493" s="219" t="str">
        <f t="array" aca="1" ref="G493" ca="1">IF($Q493="","",INDEX('Nhập liệu'!$H$10:$H$10000,'Chi tiết'!$Q493))</f>
        <v/>
      </c>
      <c r="H493" s="219" t="str">
        <f t="array" aca="1" ref="H493" ca="1">IF($Q493="","",INDEX('Nhập liệu'!$I$10:$I$10000,'Chi tiết'!$Q493))</f>
        <v/>
      </c>
      <c r="I493" s="219" t="str">
        <f t="array" aca="1" ref="I493" ca="1">IF($Q493="","",INDEX('Nhập liệu'!$J$10:$J$10000,'Chi tiết'!$Q493))</f>
        <v/>
      </c>
      <c r="J493" s="219" t="str">
        <f t="array" aca="1" ref="J493" ca="1">IF($Q493="","",INDEX('Nhập liệu'!$K$10:$K$10000,'Chi tiết'!$Q493))</f>
        <v/>
      </c>
      <c r="K493" s="219" t="str">
        <f t="array" aca="1" ref="K493" ca="1">IF($Q493="","",INDEX('Nhập liệu'!$L$10:$L$10000,'Chi tiết'!$Q493))</f>
        <v/>
      </c>
      <c r="L493" s="219" t="str">
        <f t="array" aca="1" ref="L493" ca="1">IF($Q493="","",INDEX('Nhập liệu'!$M$10:$M$10000,'Chi tiết'!$Q493))</f>
        <v/>
      </c>
      <c r="M493" s="219" t="str">
        <f t="array" aca="1" ref="M493" ca="1">IF($Q493="","",INDEX('Nhập liệu'!$N$10:$N$10000,'Chi tiết'!$Q493))</f>
        <v/>
      </c>
      <c r="N493" s="219" t="str">
        <f t="array" aca="1" ref="N493" ca="1">IF($Q493="","",INDEX('Nhập liệu'!$O$10:$O$10000,'Chi tiết'!$Q493))</f>
        <v/>
      </c>
      <c r="O493" s="219" t="str">
        <f t="array" aca="1" ref="O493" ca="1">IF($Q493="","",INDEX('Nhập liệu'!$P$10:$P$10000,'Chi tiết'!$Q493))</f>
        <v/>
      </c>
      <c r="P493" s="257"/>
      <c r="Q493" s="222" t="str">
        <f ca="1">IF(TYPE(MATCH($D$6,OFFSET('Nhập liệu'!$C$10,Q492,0):'Nhập liệu'!$C$10000,0)+Q492)=16,"",MATCH($D$6,OFFSET('Nhập liệu'!$C$10,Q492,0):'Nhập liệu'!$C$10000,0)+Q492)</f>
        <v/>
      </c>
    </row>
    <row r="494" spans="2:17" ht="15.75" customHeight="1">
      <c r="B494" s="217" t="str">
        <f t="array" aca="1" ref="B494" ca="1">IF($Q494="","",INDEX('Nhập liệu'!$B$10:$B$10000,'Chi tiết'!$Q494))</f>
        <v/>
      </c>
      <c r="C494" s="262"/>
      <c r="D494" s="218" t="str">
        <f t="array" aca="1" ref="D494" ca="1">IF($Q494="","",INDEX('Nhập liệu'!$E$10:$E$10000,'Chi tiết'!$Q494))</f>
        <v/>
      </c>
      <c r="E494" s="219" t="str">
        <f t="array" aca="1" ref="E494" ca="1">IF($Q494="","",INDEX('Nhập liệu'!$F$10:$F$10000,'Chi tiết'!$Q494))</f>
        <v/>
      </c>
      <c r="F494" s="220" t="str">
        <f t="array" aca="1" ref="F494" ca="1">IF($Q494="","",INDEX('Nhập liệu'!$G$10:$G$10000,'Chi tiết'!$Q494))</f>
        <v/>
      </c>
      <c r="G494" s="219" t="str">
        <f t="array" aca="1" ref="G494" ca="1">IF($Q494="","",INDEX('Nhập liệu'!$H$10:$H$10000,'Chi tiết'!$Q494))</f>
        <v/>
      </c>
      <c r="H494" s="219" t="str">
        <f t="array" aca="1" ref="H494" ca="1">IF($Q494="","",INDEX('Nhập liệu'!$I$10:$I$10000,'Chi tiết'!$Q494))</f>
        <v/>
      </c>
      <c r="I494" s="219" t="str">
        <f t="array" aca="1" ref="I494" ca="1">IF($Q494="","",INDEX('Nhập liệu'!$J$10:$J$10000,'Chi tiết'!$Q494))</f>
        <v/>
      </c>
      <c r="J494" s="219" t="str">
        <f t="array" aca="1" ref="J494" ca="1">IF($Q494="","",INDEX('Nhập liệu'!$K$10:$K$10000,'Chi tiết'!$Q494))</f>
        <v/>
      </c>
      <c r="K494" s="219" t="str">
        <f t="array" aca="1" ref="K494" ca="1">IF($Q494="","",INDEX('Nhập liệu'!$L$10:$L$10000,'Chi tiết'!$Q494))</f>
        <v/>
      </c>
      <c r="L494" s="219" t="str">
        <f t="array" aca="1" ref="L494" ca="1">IF($Q494="","",INDEX('Nhập liệu'!$M$10:$M$10000,'Chi tiết'!$Q494))</f>
        <v/>
      </c>
      <c r="M494" s="219" t="str">
        <f t="array" aca="1" ref="M494" ca="1">IF($Q494="","",INDEX('Nhập liệu'!$N$10:$N$10000,'Chi tiết'!$Q494))</f>
        <v/>
      </c>
      <c r="N494" s="219" t="str">
        <f t="array" aca="1" ref="N494" ca="1">IF($Q494="","",INDEX('Nhập liệu'!$O$10:$O$10000,'Chi tiết'!$Q494))</f>
        <v/>
      </c>
      <c r="O494" s="219" t="str">
        <f t="array" aca="1" ref="O494" ca="1">IF($Q494="","",INDEX('Nhập liệu'!$P$10:$P$10000,'Chi tiết'!$Q494))</f>
        <v/>
      </c>
      <c r="P494" s="257"/>
      <c r="Q494" s="222" t="str">
        <f ca="1">IF(TYPE(MATCH($D$6,OFFSET('Nhập liệu'!$C$10,Q493,0):'Nhập liệu'!$C$10000,0)+Q493)=16,"",MATCH($D$6,OFFSET('Nhập liệu'!$C$10,Q493,0):'Nhập liệu'!$C$10000,0)+Q493)</f>
        <v/>
      </c>
    </row>
    <row r="495" spans="2:17" ht="15.75" customHeight="1">
      <c r="B495" s="217" t="str">
        <f t="array" aca="1" ref="B495" ca="1">IF($Q495="","",INDEX('Nhập liệu'!$B$10:$B$10000,'Chi tiết'!$Q495))</f>
        <v/>
      </c>
      <c r="C495" s="262"/>
      <c r="D495" s="218" t="str">
        <f t="array" aca="1" ref="D495" ca="1">IF($Q495="","",INDEX('Nhập liệu'!$E$10:$E$10000,'Chi tiết'!$Q495))</f>
        <v/>
      </c>
      <c r="E495" s="219" t="str">
        <f t="array" aca="1" ref="E495" ca="1">IF($Q495="","",INDEX('Nhập liệu'!$F$10:$F$10000,'Chi tiết'!$Q495))</f>
        <v/>
      </c>
      <c r="F495" s="220" t="str">
        <f t="array" aca="1" ref="F495" ca="1">IF($Q495="","",INDEX('Nhập liệu'!$G$10:$G$10000,'Chi tiết'!$Q495))</f>
        <v/>
      </c>
      <c r="G495" s="219" t="str">
        <f t="array" aca="1" ref="G495" ca="1">IF($Q495="","",INDEX('Nhập liệu'!$H$10:$H$10000,'Chi tiết'!$Q495))</f>
        <v/>
      </c>
      <c r="H495" s="219" t="str">
        <f t="array" aca="1" ref="H495" ca="1">IF($Q495="","",INDEX('Nhập liệu'!$I$10:$I$10000,'Chi tiết'!$Q495))</f>
        <v/>
      </c>
      <c r="I495" s="219" t="str">
        <f t="array" aca="1" ref="I495" ca="1">IF($Q495="","",INDEX('Nhập liệu'!$J$10:$J$10000,'Chi tiết'!$Q495))</f>
        <v/>
      </c>
      <c r="J495" s="219" t="str">
        <f t="array" aca="1" ref="J495" ca="1">IF($Q495="","",INDEX('Nhập liệu'!$K$10:$K$10000,'Chi tiết'!$Q495))</f>
        <v/>
      </c>
      <c r="K495" s="219" t="str">
        <f t="array" aca="1" ref="K495" ca="1">IF($Q495="","",INDEX('Nhập liệu'!$L$10:$L$10000,'Chi tiết'!$Q495))</f>
        <v/>
      </c>
      <c r="L495" s="219" t="str">
        <f t="array" aca="1" ref="L495" ca="1">IF($Q495="","",INDEX('Nhập liệu'!$M$10:$M$10000,'Chi tiết'!$Q495))</f>
        <v/>
      </c>
      <c r="M495" s="219" t="str">
        <f t="array" aca="1" ref="M495" ca="1">IF($Q495="","",INDEX('Nhập liệu'!$N$10:$N$10000,'Chi tiết'!$Q495))</f>
        <v/>
      </c>
      <c r="N495" s="219" t="str">
        <f t="array" aca="1" ref="N495" ca="1">IF($Q495="","",INDEX('Nhập liệu'!$O$10:$O$10000,'Chi tiết'!$Q495))</f>
        <v/>
      </c>
      <c r="O495" s="219" t="str">
        <f t="array" aca="1" ref="O495" ca="1">IF($Q495="","",INDEX('Nhập liệu'!$P$10:$P$10000,'Chi tiết'!$Q495))</f>
        <v/>
      </c>
      <c r="P495" s="257"/>
      <c r="Q495" s="222" t="str">
        <f ca="1">IF(TYPE(MATCH($D$6,OFFSET('Nhập liệu'!$C$10,Q494,0):'Nhập liệu'!$C$10000,0)+Q494)=16,"",MATCH($D$6,OFFSET('Nhập liệu'!$C$10,Q494,0):'Nhập liệu'!$C$10000,0)+Q494)</f>
        <v/>
      </c>
    </row>
    <row r="496" spans="2:17" ht="15.75" customHeight="1">
      <c r="B496" s="217" t="str">
        <f t="array" aca="1" ref="B496" ca="1">IF($Q496="","",INDEX('Nhập liệu'!$B$10:$B$10000,'Chi tiết'!$Q496))</f>
        <v/>
      </c>
      <c r="C496" s="262"/>
      <c r="D496" s="218" t="str">
        <f t="array" aca="1" ref="D496" ca="1">IF($Q496="","",INDEX('Nhập liệu'!$E$10:$E$10000,'Chi tiết'!$Q496))</f>
        <v/>
      </c>
      <c r="E496" s="219" t="str">
        <f t="array" aca="1" ref="E496" ca="1">IF($Q496="","",INDEX('Nhập liệu'!$F$10:$F$10000,'Chi tiết'!$Q496))</f>
        <v/>
      </c>
      <c r="F496" s="220" t="str">
        <f t="array" aca="1" ref="F496" ca="1">IF($Q496="","",INDEX('Nhập liệu'!$G$10:$G$10000,'Chi tiết'!$Q496))</f>
        <v/>
      </c>
      <c r="G496" s="219" t="str">
        <f t="array" aca="1" ref="G496" ca="1">IF($Q496="","",INDEX('Nhập liệu'!$H$10:$H$10000,'Chi tiết'!$Q496))</f>
        <v/>
      </c>
      <c r="H496" s="219" t="str">
        <f t="array" aca="1" ref="H496" ca="1">IF($Q496="","",INDEX('Nhập liệu'!$I$10:$I$10000,'Chi tiết'!$Q496))</f>
        <v/>
      </c>
      <c r="I496" s="219" t="str">
        <f t="array" aca="1" ref="I496" ca="1">IF($Q496="","",INDEX('Nhập liệu'!$J$10:$J$10000,'Chi tiết'!$Q496))</f>
        <v/>
      </c>
      <c r="J496" s="219" t="str">
        <f t="array" aca="1" ref="J496" ca="1">IF($Q496="","",INDEX('Nhập liệu'!$K$10:$K$10000,'Chi tiết'!$Q496))</f>
        <v/>
      </c>
      <c r="K496" s="219" t="str">
        <f t="array" aca="1" ref="K496" ca="1">IF($Q496="","",INDEX('Nhập liệu'!$L$10:$L$10000,'Chi tiết'!$Q496))</f>
        <v/>
      </c>
      <c r="L496" s="219" t="str">
        <f t="array" aca="1" ref="L496" ca="1">IF($Q496="","",INDEX('Nhập liệu'!$M$10:$M$10000,'Chi tiết'!$Q496))</f>
        <v/>
      </c>
      <c r="M496" s="219" t="str">
        <f t="array" aca="1" ref="M496" ca="1">IF($Q496="","",INDEX('Nhập liệu'!$N$10:$N$10000,'Chi tiết'!$Q496))</f>
        <v/>
      </c>
      <c r="N496" s="219" t="str">
        <f t="array" aca="1" ref="N496" ca="1">IF($Q496="","",INDEX('Nhập liệu'!$O$10:$O$10000,'Chi tiết'!$Q496))</f>
        <v/>
      </c>
      <c r="O496" s="219" t="str">
        <f t="array" aca="1" ref="O496" ca="1">IF($Q496="","",INDEX('Nhập liệu'!$P$10:$P$10000,'Chi tiết'!$Q496))</f>
        <v/>
      </c>
      <c r="P496" s="257"/>
      <c r="Q496" s="222" t="str">
        <f ca="1">IF(TYPE(MATCH($D$6,OFFSET('Nhập liệu'!$C$10,Q495,0):'Nhập liệu'!$C$10000,0)+Q495)=16,"",MATCH($D$6,OFFSET('Nhập liệu'!$C$10,Q495,0):'Nhập liệu'!$C$10000,0)+Q495)</f>
        <v/>
      </c>
    </row>
    <row r="497" spans="2:17" ht="15.75" customHeight="1">
      <c r="B497" s="217" t="str">
        <f t="array" aca="1" ref="B497" ca="1">IF($Q497="","",INDEX('Nhập liệu'!$B$10:$B$10000,'Chi tiết'!$Q497))</f>
        <v/>
      </c>
      <c r="C497" s="262"/>
      <c r="D497" s="218" t="str">
        <f t="array" aca="1" ref="D497" ca="1">IF($Q497="","",INDEX('Nhập liệu'!$E$10:$E$10000,'Chi tiết'!$Q497))</f>
        <v/>
      </c>
      <c r="E497" s="219" t="str">
        <f t="array" aca="1" ref="E497" ca="1">IF($Q497="","",INDEX('Nhập liệu'!$F$10:$F$10000,'Chi tiết'!$Q497))</f>
        <v/>
      </c>
      <c r="F497" s="220" t="str">
        <f t="array" aca="1" ref="F497" ca="1">IF($Q497="","",INDEX('Nhập liệu'!$G$10:$G$10000,'Chi tiết'!$Q497))</f>
        <v/>
      </c>
      <c r="G497" s="219" t="str">
        <f t="array" aca="1" ref="G497" ca="1">IF($Q497="","",INDEX('Nhập liệu'!$H$10:$H$10000,'Chi tiết'!$Q497))</f>
        <v/>
      </c>
      <c r="H497" s="219" t="str">
        <f t="array" aca="1" ref="H497" ca="1">IF($Q497="","",INDEX('Nhập liệu'!$I$10:$I$10000,'Chi tiết'!$Q497))</f>
        <v/>
      </c>
      <c r="I497" s="219" t="str">
        <f t="array" aca="1" ref="I497" ca="1">IF($Q497="","",INDEX('Nhập liệu'!$J$10:$J$10000,'Chi tiết'!$Q497))</f>
        <v/>
      </c>
      <c r="J497" s="219" t="str">
        <f t="array" aca="1" ref="J497" ca="1">IF($Q497="","",INDEX('Nhập liệu'!$K$10:$K$10000,'Chi tiết'!$Q497))</f>
        <v/>
      </c>
      <c r="K497" s="219" t="str">
        <f t="array" aca="1" ref="K497" ca="1">IF($Q497="","",INDEX('Nhập liệu'!$L$10:$L$10000,'Chi tiết'!$Q497))</f>
        <v/>
      </c>
      <c r="L497" s="219" t="str">
        <f t="array" aca="1" ref="L497" ca="1">IF($Q497="","",INDEX('Nhập liệu'!$M$10:$M$10000,'Chi tiết'!$Q497))</f>
        <v/>
      </c>
      <c r="M497" s="219" t="str">
        <f t="array" aca="1" ref="M497" ca="1">IF($Q497="","",INDEX('Nhập liệu'!$N$10:$N$10000,'Chi tiết'!$Q497))</f>
        <v/>
      </c>
      <c r="N497" s="219" t="str">
        <f t="array" aca="1" ref="N497" ca="1">IF($Q497="","",INDEX('Nhập liệu'!$O$10:$O$10000,'Chi tiết'!$Q497))</f>
        <v/>
      </c>
      <c r="O497" s="219" t="str">
        <f t="array" aca="1" ref="O497" ca="1">IF($Q497="","",INDEX('Nhập liệu'!$P$10:$P$10000,'Chi tiết'!$Q497))</f>
        <v/>
      </c>
      <c r="P497" s="257"/>
      <c r="Q497" s="222" t="str">
        <f ca="1">IF(TYPE(MATCH($D$6,OFFSET('Nhập liệu'!$C$10,Q496,0):'Nhập liệu'!$C$10000,0)+Q496)=16,"",MATCH($D$6,OFFSET('Nhập liệu'!$C$10,Q496,0):'Nhập liệu'!$C$10000,0)+Q496)</f>
        <v/>
      </c>
    </row>
    <row r="498" spans="2:17" ht="15.75" customHeight="1">
      <c r="B498" s="217" t="str">
        <f t="array" aca="1" ref="B498" ca="1">IF($Q498="","",INDEX('Nhập liệu'!$B$10:$B$10000,'Chi tiết'!$Q498))</f>
        <v/>
      </c>
      <c r="C498" s="262"/>
      <c r="D498" s="218" t="str">
        <f t="array" aca="1" ref="D498" ca="1">IF($Q498="","",INDEX('Nhập liệu'!$E$10:$E$10000,'Chi tiết'!$Q498))</f>
        <v/>
      </c>
      <c r="E498" s="219" t="str">
        <f t="array" aca="1" ref="E498" ca="1">IF($Q498="","",INDEX('Nhập liệu'!$F$10:$F$10000,'Chi tiết'!$Q498))</f>
        <v/>
      </c>
      <c r="F498" s="220" t="str">
        <f t="array" aca="1" ref="F498" ca="1">IF($Q498="","",INDEX('Nhập liệu'!$G$10:$G$10000,'Chi tiết'!$Q498))</f>
        <v/>
      </c>
      <c r="G498" s="219" t="str">
        <f t="array" aca="1" ref="G498" ca="1">IF($Q498="","",INDEX('Nhập liệu'!$H$10:$H$10000,'Chi tiết'!$Q498))</f>
        <v/>
      </c>
      <c r="H498" s="219" t="str">
        <f t="array" aca="1" ref="H498" ca="1">IF($Q498="","",INDEX('Nhập liệu'!$I$10:$I$10000,'Chi tiết'!$Q498))</f>
        <v/>
      </c>
      <c r="I498" s="219" t="str">
        <f t="array" aca="1" ref="I498" ca="1">IF($Q498="","",INDEX('Nhập liệu'!$J$10:$J$10000,'Chi tiết'!$Q498))</f>
        <v/>
      </c>
      <c r="J498" s="219" t="str">
        <f t="array" aca="1" ref="J498" ca="1">IF($Q498="","",INDEX('Nhập liệu'!$K$10:$K$10000,'Chi tiết'!$Q498))</f>
        <v/>
      </c>
      <c r="K498" s="219" t="str">
        <f t="array" aca="1" ref="K498" ca="1">IF($Q498="","",INDEX('Nhập liệu'!$L$10:$L$10000,'Chi tiết'!$Q498))</f>
        <v/>
      </c>
      <c r="L498" s="219" t="str">
        <f t="array" aca="1" ref="L498" ca="1">IF($Q498="","",INDEX('Nhập liệu'!$M$10:$M$10000,'Chi tiết'!$Q498))</f>
        <v/>
      </c>
      <c r="M498" s="219" t="str">
        <f t="array" aca="1" ref="M498" ca="1">IF($Q498="","",INDEX('Nhập liệu'!$N$10:$N$10000,'Chi tiết'!$Q498))</f>
        <v/>
      </c>
      <c r="N498" s="219" t="str">
        <f t="array" aca="1" ref="N498" ca="1">IF($Q498="","",INDEX('Nhập liệu'!$O$10:$O$10000,'Chi tiết'!$Q498))</f>
        <v/>
      </c>
      <c r="O498" s="219" t="str">
        <f t="array" aca="1" ref="O498" ca="1">IF($Q498="","",INDEX('Nhập liệu'!$P$10:$P$10000,'Chi tiết'!$Q498))</f>
        <v/>
      </c>
      <c r="P498" s="257"/>
      <c r="Q498" s="222" t="str">
        <f ca="1">IF(TYPE(MATCH($D$6,OFFSET('Nhập liệu'!$C$10,Q497,0):'Nhập liệu'!$C$10000,0)+Q497)=16,"",MATCH($D$6,OFFSET('Nhập liệu'!$C$10,Q497,0):'Nhập liệu'!$C$10000,0)+Q497)</f>
        <v/>
      </c>
    </row>
    <row r="499" spans="2:17" ht="15.75" customHeight="1">
      <c r="B499" s="217" t="str">
        <f t="array" aca="1" ref="B499" ca="1">IF($Q499="","",INDEX('Nhập liệu'!$B$10:$B$10000,'Chi tiết'!$Q499))</f>
        <v/>
      </c>
      <c r="C499" s="262"/>
      <c r="D499" s="218" t="str">
        <f t="array" aca="1" ref="D499" ca="1">IF($Q499="","",INDEX('Nhập liệu'!$E$10:$E$10000,'Chi tiết'!$Q499))</f>
        <v/>
      </c>
      <c r="E499" s="219" t="str">
        <f t="array" aca="1" ref="E499" ca="1">IF($Q499="","",INDEX('Nhập liệu'!$F$10:$F$10000,'Chi tiết'!$Q499))</f>
        <v/>
      </c>
      <c r="F499" s="220" t="str">
        <f t="array" aca="1" ref="F499" ca="1">IF($Q499="","",INDEX('Nhập liệu'!$G$10:$G$10000,'Chi tiết'!$Q499))</f>
        <v/>
      </c>
      <c r="G499" s="219" t="str">
        <f t="array" aca="1" ref="G499" ca="1">IF($Q499="","",INDEX('Nhập liệu'!$H$10:$H$10000,'Chi tiết'!$Q499))</f>
        <v/>
      </c>
      <c r="H499" s="219" t="str">
        <f t="array" aca="1" ref="H499" ca="1">IF($Q499="","",INDEX('Nhập liệu'!$I$10:$I$10000,'Chi tiết'!$Q499))</f>
        <v/>
      </c>
      <c r="I499" s="219" t="str">
        <f t="array" aca="1" ref="I499" ca="1">IF($Q499="","",INDEX('Nhập liệu'!$J$10:$J$10000,'Chi tiết'!$Q499))</f>
        <v/>
      </c>
      <c r="J499" s="219" t="str">
        <f t="array" aca="1" ref="J499" ca="1">IF($Q499="","",INDEX('Nhập liệu'!$K$10:$K$10000,'Chi tiết'!$Q499))</f>
        <v/>
      </c>
      <c r="K499" s="219" t="str">
        <f t="array" aca="1" ref="K499" ca="1">IF($Q499="","",INDEX('Nhập liệu'!$L$10:$L$10000,'Chi tiết'!$Q499))</f>
        <v/>
      </c>
      <c r="L499" s="219" t="str">
        <f t="array" aca="1" ref="L499" ca="1">IF($Q499="","",INDEX('Nhập liệu'!$M$10:$M$10000,'Chi tiết'!$Q499))</f>
        <v/>
      </c>
      <c r="M499" s="219" t="str">
        <f t="array" aca="1" ref="M499" ca="1">IF($Q499="","",INDEX('Nhập liệu'!$N$10:$N$10000,'Chi tiết'!$Q499))</f>
        <v/>
      </c>
      <c r="N499" s="219" t="str">
        <f t="array" aca="1" ref="N499" ca="1">IF($Q499="","",INDEX('Nhập liệu'!$O$10:$O$10000,'Chi tiết'!$Q499))</f>
        <v/>
      </c>
      <c r="O499" s="219" t="str">
        <f t="array" aca="1" ref="O499" ca="1">IF($Q499="","",INDEX('Nhập liệu'!$P$10:$P$10000,'Chi tiết'!$Q499))</f>
        <v/>
      </c>
      <c r="P499" s="257"/>
      <c r="Q499" s="222" t="str">
        <f ca="1">IF(TYPE(MATCH($D$6,OFFSET('Nhập liệu'!$C$10,Q498,0):'Nhập liệu'!$C$10000,0)+Q498)=16,"",MATCH($D$6,OFFSET('Nhập liệu'!$C$10,Q498,0):'Nhập liệu'!$C$10000,0)+Q498)</f>
        <v/>
      </c>
    </row>
    <row r="500" spans="2:17" ht="15.75" customHeight="1">
      <c r="B500" s="217" t="str">
        <f t="array" aca="1" ref="B500" ca="1">IF($Q500="","",INDEX('Nhập liệu'!$B$10:$B$10000,'Chi tiết'!$Q500))</f>
        <v/>
      </c>
      <c r="C500" s="262"/>
      <c r="D500" s="218" t="str">
        <f t="array" aca="1" ref="D500" ca="1">IF($Q500="","",INDEX('Nhập liệu'!$E$10:$E$10000,'Chi tiết'!$Q500))</f>
        <v/>
      </c>
      <c r="E500" s="219" t="str">
        <f t="array" aca="1" ref="E500" ca="1">IF($Q500="","",INDEX('Nhập liệu'!$F$10:$F$10000,'Chi tiết'!$Q500))</f>
        <v/>
      </c>
      <c r="F500" s="220" t="str">
        <f t="array" aca="1" ref="F500" ca="1">IF($Q500="","",INDEX('Nhập liệu'!$G$10:$G$10000,'Chi tiết'!$Q500))</f>
        <v/>
      </c>
      <c r="G500" s="219" t="str">
        <f t="array" aca="1" ref="G500" ca="1">IF($Q500="","",INDEX('Nhập liệu'!$H$10:$H$10000,'Chi tiết'!$Q500))</f>
        <v/>
      </c>
      <c r="H500" s="219" t="str">
        <f t="array" aca="1" ref="H500" ca="1">IF($Q500="","",INDEX('Nhập liệu'!$I$10:$I$10000,'Chi tiết'!$Q500))</f>
        <v/>
      </c>
      <c r="I500" s="219" t="str">
        <f t="array" aca="1" ref="I500" ca="1">IF($Q500="","",INDEX('Nhập liệu'!$J$10:$J$10000,'Chi tiết'!$Q500))</f>
        <v/>
      </c>
      <c r="J500" s="219" t="str">
        <f t="array" aca="1" ref="J500" ca="1">IF($Q500="","",INDEX('Nhập liệu'!$K$10:$K$10000,'Chi tiết'!$Q500))</f>
        <v/>
      </c>
      <c r="K500" s="219" t="str">
        <f t="array" aca="1" ref="K500" ca="1">IF($Q500="","",INDEX('Nhập liệu'!$L$10:$L$10000,'Chi tiết'!$Q500))</f>
        <v/>
      </c>
      <c r="L500" s="219" t="str">
        <f t="array" aca="1" ref="L500" ca="1">IF($Q500="","",INDEX('Nhập liệu'!$M$10:$M$10000,'Chi tiết'!$Q500))</f>
        <v/>
      </c>
      <c r="M500" s="219" t="str">
        <f t="array" aca="1" ref="M500" ca="1">IF($Q500="","",INDEX('Nhập liệu'!$N$10:$N$10000,'Chi tiết'!$Q500))</f>
        <v/>
      </c>
      <c r="N500" s="219" t="str">
        <f t="array" aca="1" ref="N500" ca="1">IF($Q500="","",INDEX('Nhập liệu'!$O$10:$O$10000,'Chi tiết'!$Q500))</f>
        <v/>
      </c>
      <c r="O500" s="219" t="str">
        <f t="array" aca="1" ref="O500" ca="1">IF($Q500="","",INDEX('Nhập liệu'!$P$10:$P$10000,'Chi tiết'!$Q500))</f>
        <v/>
      </c>
      <c r="P500" s="257"/>
      <c r="Q500" s="222" t="str">
        <f ca="1">IF(TYPE(MATCH($D$6,OFFSET('Nhập liệu'!$C$10,Q499,0):'Nhập liệu'!$C$10000,0)+Q499)=16,"",MATCH($D$6,OFFSET('Nhập liệu'!$C$10,Q499,0):'Nhập liệu'!$C$10000,0)+Q499)</f>
        <v/>
      </c>
    </row>
    <row r="501" spans="2:17" ht="15.75" customHeight="1">
      <c r="B501" s="217" t="str">
        <f t="array" aca="1" ref="B501" ca="1">IF($Q501="","",INDEX('Nhập liệu'!$B$10:$B$10000,'Chi tiết'!$Q501))</f>
        <v/>
      </c>
      <c r="C501" s="262"/>
      <c r="D501" s="218" t="str">
        <f t="array" aca="1" ref="D501" ca="1">IF($Q501="","",INDEX('Nhập liệu'!$E$10:$E$10000,'Chi tiết'!$Q501))</f>
        <v/>
      </c>
      <c r="E501" s="219" t="str">
        <f t="array" aca="1" ref="E501" ca="1">IF($Q501="","",INDEX('Nhập liệu'!$F$10:$F$10000,'Chi tiết'!$Q501))</f>
        <v/>
      </c>
      <c r="F501" s="220" t="str">
        <f t="array" aca="1" ref="F501" ca="1">IF($Q501="","",INDEX('Nhập liệu'!$G$10:$G$10000,'Chi tiết'!$Q501))</f>
        <v/>
      </c>
      <c r="G501" s="219" t="str">
        <f t="array" aca="1" ref="G501" ca="1">IF($Q501="","",INDEX('Nhập liệu'!$H$10:$H$10000,'Chi tiết'!$Q501))</f>
        <v/>
      </c>
      <c r="H501" s="219" t="str">
        <f t="array" aca="1" ref="H501" ca="1">IF($Q501="","",INDEX('Nhập liệu'!$I$10:$I$10000,'Chi tiết'!$Q501))</f>
        <v/>
      </c>
      <c r="I501" s="219" t="str">
        <f t="array" aca="1" ref="I501" ca="1">IF($Q501="","",INDEX('Nhập liệu'!$J$10:$J$10000,'Chi tiết'!$Q501))</f>
        <v/>
      </c>
      <c r="J501" s="219" t="str">
        <f t="array" aca="1" ref="J501" ca="1">IF($Q501="","",INDEX('Nhập liệu'!$K$10:$K$10000,'Chi tiết'!$Q501))</f>
        <v/>
      </c>
      <c r="K501" s="219" t="str">
        <f t="array" aca="1" ref="K501" ca="1">IF($Q501="","",INDEX('Nhập liệu'!$L$10:$L$10000,'Chi tiết'!$Q501))</f>
        <v/>
      </c>
      <c r="L501" s="219" t="str">
        <f t="array" aca="1" ref="L501" ca="1">IF($Q501="","",INDEX('Nhập liệu'!$M$10:$M$10000,'Chi tiết'!$Q501))</f>
        <v/>
      </c>
      <c r="M501" s="219" t="str">
        <f t="array" aca="1" ref="M501" ca="1">IF($Q501="","",INDEX('Nhập liệu'!$N$10:$N$10000,'Chi tiết'!$Q501))</f>
        <v/>
      </c>
      <c r="N501" s="219" t="str">
        <f t="array" aca="1" ref="N501" ca="1">IF($Q501="","",INDEX('Nhập liệu'!$O$10:$O$10000,'Chi tiết'!$Q501))</f>
        <v/>
      </c>
      <c r="O501" s="219" t="str">
        <f t="array" aca="1" ref="O501" ca="1">IF($Q501="","",INDEX('Nhập liệu'!$P$10:$P$10000,'Chi tiết'!$Q501))</f>
        <v/>
      </c>
      <c r="P501" s="257"/>
      <c r="Q501" s="222" t="str">
        <f ca="1">IF(TYPE(MATCH($D$6,OFFSET('Nhập liệu'!$C$10,Q500,0):'Nhập liệu'!$C$10000,0)+Q500)=16,"",MATCH($D$6,OFFSET('Nhập liệu'!$C$10,Q500,0):'Nhập liệu'!$C$10000,0)+Q500)</f>
        <v/>
      </c>
    </row>
    <row r="502" spans="2:17" ht="15.75" customHeight="1">
      <c r="B502" s="217" t="str">
        <f t="array" aca="1" ref="B502" ca="1">IF($Q502="","",INDEX('Nhập liệu'!$B$10:$B$10000,'Chi tiết'!$Q502))</f>
        <v/>
      </c>
      <c r="C502" s="262"/>
      <c r="D502" s="218" t="str">
        <f t="array" aca="1" ref="D502" ca="1">IF($Q502="","",INDEX('Nhập liệu'!$E$10:$E$10000,'Chi tiết'!$Q502))</f>
        <v/>
      </c>
      <c r="E502" s="219" t="str">
        <f t="array" aca="1" ref="E502" ca="1">IF($Q502="","",INDEX('Nhập liệu'!$F$10:$F$10000,'Chi tiết'!$Q502))</f>
        <v/>
      </c>
      <c r="F502" s="220" t="str">
        <f t="array" aca="1" ref="F502" ca="1">IF($Q502="","",INDEX('Nhập liệu'!$G$10:$G$10000,'Chi tiết'!$Q502))</f>
        <v/>
      </c>
      <c r="G502" s="219" t="str">
        <f t="array" aca="1" ref="G502" ca="1">IF($Q502="","",INDEX('Nhập liệu'!$H$10:$H$10000,'Chi tiết'!$Q502))</f>
        <v/>
      </c>
      <c r="H502" s="219" t="str">
        <f t="array" aca="1" ref="H502" ca="1">IF($Q502="","",INDEX('Nhập liệu'!$I$10:$I$10000,'Chi tiết'!$Q502))</f>
        <v/>
      </c>
      <c r="I502" s="219" t="str">
        <f t="array" aca="1" ref="I502" ca="1">IF($Q502="","",INDEX('Nhập liệu'!$J$10:$J$10000,'Chi tiết'!$Q502))</f>
        <v/>
      </c>
      <c r="J502" s="219" t="str">
        <f t="array" aca="1" ref="J502" ca="1">IF($Q502="","",INDEX('Nhập liệu'!$K$10:$K$10000,'Chi tiết'!$Q502))</f>
        <v/>
      </c>
      <c r="K502" s="219" t="str">
        <f t="array" aca="1" ref="K502" ca="1">IF($Q502="","",INDEX('Nhập liệu'!$L$10:$L$10000,'Chi tiết'!$Q502))</f>
        <v/>
      </c>
      <c r="L502" s="219" t="str">
        <f t="array" aca="1" ref="L502" ca="1">IF($Q502="","",INDEX('Nhập liệu'!$M$10:$M$10000,'Chi tiết'!$Q502))</f>
        <v/>
      </c>
      <c r="M502" s="219" t="str">
        <f t="array" aca="1" ref="M502" ca="1">IF($Q502="","",INDEX('Nhập liệu'!$N$10:$N$10000,'Chi tiết'!$Q502))</f>
        <v/>
      </c>
      <c r="N502" s="219" t="str">
        <f t="array" aca="1" ref="N502" ca="1">IF($Q502="","",INDEX('Nhập liệu'!$O$10:$O$10000,'Chi tiết'!$Q502))</f>
        <v/>
      </c>
      <c r="O502" s="219" t="str">
        <f t="array" aca="1" ref="O502" ca="1">IF($Q502="","",INDEX('Nhập liệu'!$P$10:$P$10000,'Chi tiết'!$Q502))</f>
        <v/>
      </c>
      <c r="P502" s="257"/>
      <c r="Q502" s="222" t="str">
        <f ca="1">IF(TYPE(MATCH($D$6,OFFSET('Nhập liệu'!$C$10,Q501,0):'Nhập liệu'!$C$10000,0)+Q501)=16,"",MATCH($D$6,OFFSET('Nhập liệu'!$C$10,Q501,0):'Nhập liệu'!$C$10000,0)+Q501)</f>
        <v/>
      </c>
    </row>
    <row r="503" spans="2:17" ht="15.75" customHeight="1">
      <c r="B503" s="217" t="str">
        <f t="array" aca="1" ref="B503" ca="1">IF($Q503="","",INDEX('Nhập liệu'!$B$10:$B$10000,'Chi tiết'!$Q503))</f>
        <v/>
      </c>
      <c r="C503" s="262"/>
      <c r="D503" s="218" t="str">
        <f t="array" aca="1" ref="D503" ca="1">IF($Q503="","",INDEX('Nhập liệu'!$E$10:$E$10000,'Chi tiết'!$Q503))</f>
        <v/>
      </c>
      <c r="E503" s="219" t="str">
        <f t="array" aca="1" ref="E503" ca="1">IF($Q503="","",INDEX('Nhập liệu'!$F$10:$F$10000,'Chi tiết'!$Q503))</f>
        <v/>
      </c>
      <c r="F503" s="220" t="str">
        <f t="array" aca="1" ref="F503" ca="1">IF($Q503="","",INDEX('Nhập liệu'!$G$10:$G$10000,'Chi tiết'!$Q503))</f>
        <v/>
      </c>
      <c r="G503" s="219" t="str">
        <f t="array" aca="1" ref="G503" ca="1">IF($Q503="","",INDEX('Nhập liệu'!$H$10:$H$10000,'Chi tiết'!$Q503))</f>
        <v/>
      </c>
      <c r="H503" s="219" t="str">
        <f t="array" aca="1" ref="H503" ca="1">IF($Q503="","",INDEX('Nhập liệu'!$I$10:$I$10000,'Chi tiết'!$Q503))</f>
        <v/>
      </c>
      <c r="I503" s="219" t="str">
        <f t="array" aca="1" ref="I503" ca="1">IF($Q503="","",INDEX('Nhập liệu'!$J$10:$J$10000,'Chi tiết'!$Q503))</f>
        <v/>
      </c>
      <c r="J503" s="219" t="str">
        <f t="array" aca="1" ref="J503" ca="1">IF($Q503="","",INDEX('Nhập liệu'!$K$10:$K$10000,'Chi tiết'!$Q503))</f>
        <v/>
      </c>
      <c r="K503" s="219" t="str">
        <f t="array" aca="1" ref="K503" ca="1">IF($Q503="","",INDEX('Nhập liệu'!$L$10:$L$10000,'Chi tiết'!$Q503))</f>
        <v/>
      </c>
      <c r="L503" s="219" t="str">
        <f t="array" aca="1" ref="L503" ca="1">IF($Q503="","",INDEX('Nhập liệu'!$M$10:$M$10000,'Chi tiết'!$Q503))</f>
        <v/>
      </c>
      <c r="M503" s="219" t="str">
        <f t="array" aca="1" ref="M503" ca="1">IF($Q503="","",INDEX('Nhập liệu'!$N$10:$N$10000,'Chi tiết'!$Q503))</f>
        <v/>
      </c>
      <c r="N503" s="219" t="str">
        <f t="array" aca="1" ref="N503" ca="1">IF($Q503="","",INDEX('Nhập liệu'!$O$10:$O$10000,'Chi tiết'!$Q503))</f>
        <v/>
      </c>
      <c r="O503" s="219" t="str">
        <f t="array" aca="1" ref="O503" ca="1">IF($Q503="","",INDEX('Nhập liệu'!$P$10:$P$10000,'Chi tiết'!$Q503))</f>
        <v/>
      </c>
      <c r="P503" s="257"/>
      <c r="Q503" s="222" t="str">
        <f ca="1">IF(TYPE(MATCH($D$6,OFFSET('Nhập liệu'!$C$10,Q502,0):'Nhập liệu'!$C$10000,0)+Q502)=16,"",MATCH($D$6,OFFSET('Nhập liệu'!$C$10,Q502,0):'Nhập liệu'!$C$10000,0)+Q502)</f>
        <v/>
      </c>
    </row>
    <row r="504" spans="2:17" ht="15.75" customHeight="1">
      <c r="B504" s="217" t="str">
        <f t="array" aca="1" ref="B504" ca="1">IF($Q504="","",INDEX('Nhập liệu'!$B$10:$B$10000,'Chi tiết'!$Q504))</f>
        <v/>
      </c>
      <c r="C504" s="262"/>
      <c r="D504" s="218" t="str">
        <f t="array" aca="1" ref="D504" ca="1">IF($Q504="","",INDEX('Nhập liệu'!$E$10:$E$10000,'Chi tiết'!$Q504))</f>
        <v/>
      </c>
      <c r="E504" s="219" t="str">
        <f t="array" aca="1" ref="E504" ca="1">IF($Q504="","",INDEX('Nhập liệu'!$F$10:$F$10000,'Chi tiết'!$Q504))</f>
        <v/>
      </c>
      <c r="F504" s="220" t="str">
        <f t="array" aca="1" ref="F504" ca="1">IF($Q504="","",INDEX('Nhập liệu'!$G$10:$G$10000,'Chi tiết'!$Q504))</f>
        <v/>
      </c>
      <c r="G504" s="219" t="str">
        <f t="array" aca="1" ref="G504" ca="1">IF($Q504="","",INDEX('Nhập liệu'!$H$10:$H$10000,'Chi tiết'!$Q504))</f>
        <v/>
      </c>
      <c r="H504" s="219" t="str">
        <f t="array" aca="1" ref="H504" ca="1">IF($Q504="","",INDEX('Nhập liệu'!$I$10:$I$10000,'Chi tiết'!$Q504))</f>
        <v/>
      </c>
      <c r="I504" s="219" t="str">
        <f t="array" aca="1" ref="I504" ca="1">IF($Q504="","",INDEX('Nhập liệu'!$J$10:$J$10000,'Chi tiết'!$Q504))</f>
        <v/>
      </c>
      <c r="J504" s="219" t="str">
        <f t="array" aca="1" ref="J504" ca="1">IF($Q504="","",INDEX('Nhập liệu'!$K$10:$K$10000,'Chi tiết'!$Q504))</f>
        <v/>
      </c>
      <c r="K504" s="219" t="str">
        <f t="array" aca="1" ref="K504" ca="1">IF($Q504="","",INDEX('Nhập liệu'!$L$10:$L$10000,'Chi tiết'!$Q504))</f>
        <v/>
      </c>
      <c r="L504" s="219" t="str">
        <f t="array" aca="1" ref="L504" ca="1">IF($Q504="","",INDEX('Nhập liệu'!$M$10:$M$10000,'Chi tiết'!$Q504))</f>
        <v/>
      </c>
      <c r="M504" s="219" t="str">
        <f t="array" aca="1" ref="M504" ca="1">IF($Q504="","",INDEX('Nhập liệu'!$N$10:$N$10000,'Chi tiết'!$Q504))</f>
        <v/>
      </c>
      <c r="N504" s="219" t="str">
        <f t="array" aca="1" ref="N504" ca="1">IF($Q504="","",INDEX('Nhập liệu'!$O$10:$O$10000,'Chi tiết'!$Q504))</f>
        <v/>
      </c>
      <c r="O504" s="219" t="str">
        <f t="array" aca="1" ref="O504" ca="1">IF($Q504="","",INDEX('Nhập liệu'!$P$10:$P$10000,'Chi tiết'!$Q504))</f>
        <v/>
      </c>
      <c r="P504" s="257"/>
      <c r="Q504" s="222" t="str">
        <f ca="1">IF(TYPE(MATCH($D$6,OFFSET('Nhập liệu'!$C$10,Q503,0):'Nhập liệu'!$C$10000,0)+Q503)=16,"",MATCH($D$6,OFFSET('Nhập liệu'!$C$10,Q503,0):'Nhập liệu'!$C$10000,0)+Q503)</f>
        <v/>
      </c>
    </row>
    <row r="505" spans="2:17" ht="15.75" customHeight="1" thickBot="1">
      <c r="B505" s="223"/>
      <c r="C505" s="263"/>
      <c r="D505" s="224"/>
      <c r="E505" s="225"/>
      <c r="F505" s="226"/>
      <c r="G505" s="227"/>
      <c r="H505" s="227"/>
      <c r="I505" s="227"/>
      <c r="J505" s="227"/>
      <c r="K505" s="228"/>
      <c r="L505" s="228"/>
      <c r="M505" s="228"/>
      <c r="N505" s="228"/>
      <c r="O505" s="229"/>
      <c r="P505" s="258"/>
      <c r="Q505" s="230" t="str">
        <f ca="1">IF(TYPE(MATCH($D$6,OFFSET('Nhập liệu'!$C$10,Q504,0):'Nhập liệu'!$C$10000,0)+Q504)=16,"",MATCH($D$6,OFFSET('Nhập liệu'!$C$10,Q504,0):'Nhập liệu'!$C$10000,0)+Q504)</f>
        <v/>
      </c>
    </row>
    <row r="506" spans="2:17" ht="15.75" customHeight="1">
      <c r="B506" s="101"/>
      <c r="C506" s="101"/>
      <c r="E506" s="111"/>
      <c r="F506" s="153"/>
      <c r="G506" s="102"/>
      <c r="H506" s="102"/>
      <c r="I506" s="102"/>
      <c r="J506" s="102"/>
      <c r="K506" s="102"/>
      <c r="L506" s="102"/>
      <c r="M506" s="102"/>
      <c r="N506" s="102"/>
      <c r="O506" s="102"/>
      <c r="P506" s="102"/>
      <c r="Q506" s="231"/>
    </row>
    <row r="507" spans="2:17" ht="15.75" customHeight="1">
      <c r="B507" s="101"/>
      <c r="D507" s="111"/>
      <c r="E507" s="153"/>
      <c r="F507" s="102"/>
      <c r="G507" s="102"/>
      <c r="H507" s="102"/>
      <c r="I507" s="102"/>
      <c r="J507" s="102"/>
      <c r="K507" s="102"/>
      <c r="L507" s="102"/>
      <c r="M507" s="102"/>
      <c r="N507" s="102"/>
      <c r="O507" s="102"/>
      <c r="P507" s="231"/>
    </row>
    <row r="508" spans="2:17" ht="15.75" customHeight="1">
      <c r="B508" s="101"/>
      <c r="D508" s="111"/>
      <c r="E508" s="153"/>
      <c r="F508" s="102"/>
      <c r="G508" s="102"/>
      <c r="H508" s="102"/>
      <c r="I508" s="102"/>
      <c r="J508" s="102"/>
      <c r="K508" s="102"/>
      <c r="L508" s="102"/>
      <c r="M508" s="102"/>
      <c r="N508" s="102"/>
      <c r="O508" s="102"/>
      <c r="P508" s="231"/>
    </row>
    <row r="509" spans="2:17" ht="15.75" customHeight="1">
      <c r="B509" s="101"/>
      <c r="D509" s="111"/>
      <c r="E509" s="153"/>
      <c r="F509" s="102"/>
      <c r="G509" s="102"/>
      <c r="H509" s="102"/>
      <c r="I509" s="102"/>
      <c r="J509" s="102"/>
      <c r="K509" s="102"/>
      <c r="L509" s="102"/>
      <c r="M509" s="102"/>
      <c r="N509" s="102"/>
      <c r="O509" s="102"/>
      <c r="P509" s="231"/>
    </row>
    <row r="510" spans="2:17" ht="15.75" customHeight="1">
      <c r="B510" s="101"/>
      <c r="D510" s="111"/>
      <c r="E510" s="153"/>
      <c r="F510" s="102"/>
      <c r="G510" s="102"/>
      <c r="H510" s="102"/>
      <c r="I510" s="102"/>
      <c r="J510" s="102"/>
      <c r="K510" s="102"/>
      <c r="L510" s="102"/>
      <c r="M510" s="102"/>
      <c r="N510" s="102"/>
      <c r="O510" s="102"/>
      <c r="P510" s="231"/>
    </row>
    <row r="511" spans="2:17" ht="15.75" customHeight="1">
      <c r="B511" s="101"/>
      <c r="D511" s="111"/>
      <c r="E511" s="153"/>
      <c r="F511" s="102"/>
      <c r="G511" s="102"/>
      <c r="H511" s="102"/>
      <c r="I511" s="102"/>
      <c r="J511" s="102"/>
      <c r="K511" s="102"/>
      <c r="L511" s="102"/>
      <c r="M511" s="102"/>
      <c r="N511" s="102"/>
      <c r="O511" s="102"/>
      <c r="P511" s="231"/>
    </row>
    <row r="512" spans="2:17" ht="15.75" customHeight="1">
      <c r="B512" s="101"/>
      <c r="D512" s="111"/>
      <c r="E512" s="153"/>
      <c r="F512" s="102"/>
      <c r="G512" s="102"/>
      <c r="H512" s="102"/>
      <c r="I512" s="102"/>
      <c r="J512" s="102"/>
      <c r="K512" s="102"/>
      <c r="L512" s="102"/>
      <c r="M512" s="102"/>
      <c r="N512" s="102"/>
      <c r="O512" s="102"/>
      <c r="P512" s="231"/>
    </row>
    <row r="513" spans="2:16" ht="15.75" customHeight="1">
      <c r="B513" s="101"/>
      <c r="D513" s="111"/>
      <c r="E513" s="153"/>
      <c r="F513" s="102"/>
      <c r="G513" s="102"/>
      <c r="H513" s="102"/>
      <c r="I513" s="102"/>
      <c r="J513" s="102"/>
      <c r="K513" s="102"/>
      <c r="L513" s="102"/>
      <c r="M513" s="102"/>
      <c r="N513" s="102"/>
      <c r="O513" s="102"/>
      <c r="P513" s="231"/>
    </row>
    <row r="514" spans="2:16" ht="15.75" customHeight="1">
      <c r="B514" s="101"/>
      <c r="D514" s="111"/>
      <c r="E514" s="153"/>
      <c r="F514" s="102"/>
      <c r="G514" s="102"/>
      <c r="H514" s="102"/>
      <c r="I514" s="102"/>
      <c r="J514" s="102"/>
      <c r="K514" s="102"/>
      <c r="L514" s="102"/>
      <c r="M514" s="102"/>
      <c r="N514" s="102"/>
      <c r="O514" s="102"/>
      <c r="P514" s="231"/>
    </row>
    <row r="515" spans="2:16" ht="15.75" customHeight="1">
      <c r="B515" s="101"/>
      <c r="D515" s="111"/>
      <c r="E515" s="153"/>
      <c r="F515" s="102"/>
      <c r="G515" s="102"/>
      <c r="H515" s="102"/>
      <c r="I515" s="102"/>
      <c r="J515" s="102"/>
      <c r="K515" s="102"/>
      <c r="L515" s="102"/>
      <c r="M515" s="102"/>
      <c r="N515" s="102"/>
      <c r="O515" s="102"/>
      <c r="P515" s="231"/>
    </row>
    <row r="516" spans="2:16" ht="15.75" customHeight="1">
      <c r="B516" s="101"/>
      <c r="D516" s="111"/>
      <c r="E516" s="153"/>
      <c r="F516" s="102"/>
      <c r="G516" s="102"/>
      <c r="H516" s="102"/>
      <c r="I516" s="102"/>
      <c r="J516" s="102"/>
      <c r="K516" s="102"/>
      <c r="L516" s="102"/>
      <c r="M516" s="102"/>
      <c r="N516" s="102"/>
      <c r="O516" s="102"/>
      <c r="P516" s="231"/>
    </row>
    <row r="517" spans="2:16" ht="15.75" customHeight="1">
      <c r="B517" s="101"/>
      <c r="D517" s="111"/>
      <c r="E517" s="153"/>
      <c r="F517" s="102"/>
      <c r="G517" s="102"/>
      <c r="H517" s="102"/>
      <c r="I517" s="102"/>
      <c r="J517" s="102"/>
      <c r="K517" s="102"/>
      <c r="L517" s="102"/>
      <c r="M517" s="102"/>
      <c r="N517" s="102"/>
      <c r="O517" s="102"/>
      <c r="P517" s="231"/>
    </row>
    <row r="518" spans="2:16" ht="15.75" customHeight="1">
      <c r="B518" s="101"/>
      <c r="D518" s="111"/>
      <c r="E518" s="153"/>
      <c r="F518" s="102"/>
      <c r="G518" s="102"/>
      <c r="H518" s="102"/>
      <c r="I518" s="102"/>
      <c r="J518" s="102"/>
      <c r="K518" s="102"/>
      <c r="L518" s="102"/>
      <c r="M518" s="102"/>
      <c r="N518" s="102"/>
      <c r="O518" s="102"/>
      <c r="P518" s="231"/>
    </row>
    <row r="519" spans="2:16" ht="15.75" customHeight="1">
      <c r="B519" s="101"/>
      <c r="D519" s="111"/>
      <c r="E519" s="153"/>
      <c r="F519" s="102"/>
      <c r="G519" s="102"/>
      <c r="H519" s="102"/>
      <c r="I519" s="102"/>
      <c r="J519" s="102"/>
      <c r="K519" s="102"/>
      <c r="L519" s="102"/>
      <c r="M519" s="102"/>
      <c r="N519" s="102"/>
      <c r="O519" s="102"/>
      <c r="P519" s="231"/>
    </row>
    <row r="520" spans="2:16" ht="15.75" customHeight="1">
      <c r="B520" s="101"/>
      <c r="D520" s="111"/>
      <c r="E520" s="153"/>
      <c r="F520" s="102"/>
      <c r="G520" s="102"/>
      <c r="H520" s="102"/>
      <c r="I520" s="102"/>
      <c r="J520" s="102"/>
      <c r="K520" s="102"/>
      <c r="L520" s="102"/>
      <c r="M520" s="102"/>
      <c r="N520" s="102"/>
      <c r="O520" s="102"/>
      <c r="P520" s="231"/>
    </row>
    <row r="521" spans="2:16" ht="15.75" customHeight="1">
      <c r="B521" s="101"/>
      <c r="D521" s="111"/>
      <c r="E521" s="153"/>
      <c r="F521" s="102"/>
      <c r="G521" s="102"/>
      <c r="H521" s="102"/>
      <c r="I521" s="102"/>
      <c r="J521" s="102"/>
      <c r="K521" s="102"/>
      <c r="L521" s="102"/>
      <c r="M521" s="102"/>
      <c r="N521" s="102"/>
      <c r="O521" s="102"/>
      <c r="P521" s="231"/>
    </row>
    <row r="522" spans="2:16" ht="15.75" customHeight="1">
      <c r="B522" s="101"/>
      <c r="D522" s="111"/>
      <c r="E522" s="153"/>
      <c r="F522" s="102"/>
      <c r="G522" s="102"/>
      <c r="H522" s="102"/>
      <c r="I522" s="102"/>
      <c r="J522" s="102"/>
      <c r="K522" s="102"/>
      <c r="L522" s="102"/>
      <c r="M522" s="102"/>
      <c r="N522" s="102"/>
      <c r="O522" s="102"/>
      <c r="P522" s="231"/>
    </row>
    <row r="523" spans="2:16" ht="15.75" customHeight="1">
      <c r="B523" s="101"/>
      <c r="D523" s="111"/>
      <c r="E523" s="153"/>
      <c r="F523" s="102"/>
      <c r="G523" s="102"/>
      <c r="H523" s="102"/>
      <c r="I523" s="102"/>
      <c r="J523" s="102"/>
      <c r="K523" s="102"/>
      <c r="L523" s="102"/>
      <c r="M523" s="102"/>
      <c r="N523" s="102"/>
      <c r="O523" s="102"/>
      <c r="P523" s="231"/>
    </row>
    <row r="524" spans="2:16" ht="15.75" customHeight="1">
      <c r="B524" s="101"/>
      <c r="D524" s="111"/>
      <c r="E524" s="153"/>
      <c r="F524" s="102"/>
      <c r="G524" s="102"/>
      <c r="H524" s="102"/>
      <c r="I524" s="102"/>
      <c r="J524" s="102"/>
      <c r="K524" s="102"/>
      <c r="L524" s="102"/>
      <c r="M524" s="102"/>
      <c r="N524" s="102"/>
      <c r="O524" s="102"/>
      <c r="P524" s="231"/>
    </row>
    <row r="525" spans="2:16" ht="15.75" customHeight="1">
      <c r="B525" s="101"/>
      <c r="D525" s="111"/>
      <c r="E525" s="153"/>
      <c r="F525" s="102"/>
      <c r="G525" s="102"/>
      <c r="H525" s="102"/>
      <c r="I525" s="102"/>
      <c r="J525" s="102"/>
      <c r="K525" s="102"/>
      <c r="L525" s="102"/>
      <c r="M525" s="102"/>
      <c r="N525" s="102"/>
      <c r="O525" s="102"/>
      <c r="P525" s="231"/>
    </row>
    <row r="526" spans="2:16" ht="15.75" customHeight="1">
      <c r="B526" s="101"/>
      <c r="D526" s="111"/>
      <c r="E526" s="153"/>
      <c r="F526" s="102"/>
      <c r="G526" s="102"/>
      <c r="H526" s="102"/>
      <c r="I526" s="102"/>
      <c r="J526" s="102"/>
      <c r="K526" s="102"/>
      <c r="L526" s="102"/>
      <c r="M526" s="102"/>
      <c r="N526" s="102"/>
      <c r="O526" s="102"/>
      <c r="P526" s="231"/>
    </row>
    <row r="527" spans="2:16" ht="15.75" customHeight="1">
      <c r="B527" s="101"/>
      <c r="D527" s="111"/>
      <c r="E527" s="153"/>
      <c r="F527" s="102"/>
      <c r="G527" s="102"/>
      <c r="H527" s="102"/>
      <c r="I527" s="102"/>
      <c r="J527" s="102"/>
      <c r="K527" s="102"/>
      <c r="L527" s="102"/>
      <c r="M527" s="102"/>
      <c r="N527" s="102"/>
      <c r="O527" s="102"/>
      <c r="P527" s="231"/>
    </row>
    <row r="528" spans="2:16" ht="15.75" customHeight="1">
      <c r="B528" s="101"/>
      <c r="D528" s="111"/>
      <c r="E528" s="153"/>
      <c r="F528" s="102"/>
      <c r="G528" s="102"/>
      <c r="H528" s="102"/>
      <c r="I528" s="102"/>
      <c r="J528" s="102"/>
      <c r="K528" s="102"/>
      <c r="L528" s="102"/>
      <c r="M528" s="102"/>
      <c r="N528" s="102"/>
      <c r="O528" s="102"/>
      <c r="P528" s="231"/>
    </row>
    <row r="529" spans="2:16" ht="15.75" customHeight="1">
      <c r="B529" s="101"/>
      <c r="D529" s="111"/>
      <c r="E529" s="153"/>
      <c r="F529" s="102"/>
      <c r="G529" s="102"/>
      <c r="H529" s="102"/>
      <c r="I529" s="102"/>
      <c r="J529" s="102"/>
      <c r="K529" s="102"/>
      <c r="L529" s="102"/>
      <c r="M529" s="102"/>
      <c r="N529" s="102"/>
      <c r="O529" s="102"/>
      <c r="P529" s="231"/>
    </row>
    <row r="530" spans="2:16" ht="15.75" customHeight="1">
      <c r="B530" s="101"/>
      <c r="D530" s="111"/>
      <c r="E530" s="153"/>
      <c r="F530" s="102"/>
      <c r="G530" s="102"/>
      <c r="H530" s="102"/>
      <c r="I530" s="102"/>
      <c r="J530" s="102"/>
      <c r="K530" s="102"/>
      <c r="L530" s="102"/>
      <c r="M530" s="102"/>
      <c r="N530" s="102"/>
      <c r="O530" s="102"/>
      <c r="P530" s="231"/>
    </row>
    <row r="531" spans="2:16" ht="15.75" customHeight="1">
      <c r="B531" s="101"/>
      <c r="D531" s="111"/>
      <c r="E531" s="153"/>
      <c r="F531" s="102"/>
      <c r="G531" s="102"/>
      <c r="H531" s="102"/>
      <c r="I531" s="102"/>
      <c r="J531" s="102"/>
      <c r="K531" s="102"/>
      <c r="L531" s="102"/>
      <c r="M531" s="102"/>
      <c r="N531" s="102"/>
      <c r="O531" s="102"/>
      <c r="P531" s="231"/>
    </row>
    <row r="532" spans="2:16" ht="15.75" customHeight="1">
      <c r="B532" s="101"/>
      <c r="D532" s="111"/>
      <c r="E532" s="153"/>
      <c r="F532" s="102"/>
      <c r="G532" s="102"/>
      <c r="H532" s="102"/>
      <c r="I532" s="102"/>
      <c r="J532" s="102"/>
      <c r="K532" s="102"/>
      <c r="L532" s="102"/>
      <c r="M532" s="102"/>
      <c r="N532" s="102"/>
      <c r="O532" s="102"/>
      <c r="P532" s="231"/>
    </row>
    <row r="533" spans="2:16" ht="15.75" customHeight="1">
      <c r="B533" s="101"/>
      <c r="D533" s="111"/>
      <c r="E533" s="153"/>
      <c r="F533" s="102"/>
      <c r="G533" s="102"/>
      <c r="H533" s="102"/>
      <c r="I533" s="102"/>
      <c r="J533" s="102"/>
      <c r="K533" s="102"/>
      <c r="L533" s="102"/>
      <c r="M533" s="102"/>
      <c r="N533" s="102"/>
      <c r="O533" s="102"/>
      <c r="P533" s="231"/>
    </row>
    <row r="534" spans="2:16" ht="15.75" customHeight="1">
      <c r="B534" s="101"/>
      <c r="D534" s="111"/>
      <c r="E534" s="153"/>
      <c r="F534" s="102"/>
      <c r="G534" s="102"/>
      <c r="H534" s="102"/>
      <c r="I534" s="102"/>
      <c r="J534" s="102"/>
      <c r="K534" s="102"/>
      <c r="L534" s="102"/>
      <c r="M534" s="102"/>
      <c r="N534" s="102"/>
      <c r="O534" s="102"/>
      <c r="P534" s="231"/>
    </row>
    <row r="535" spans="2:16" ht="15.75" customHeight="1">
      <c r="B535" s="101"/>
      <c r="D535" s="111"/>
      <c r="E535" s="153"/>
      <c r="F535" s="102"/>
      <c r="G535" s="102"/>
      <c r="H535" s="102"/>
      <c r="I535" s="102"/>
      <c r="J535" s="102"/>
      <c r="K535" s="102"/>
      <c r="L535" s="102"/>
      <c r="M535" s="102"/>
      <c r="N535" s="102"/>
      <c r="O535" s="102"/>
      <c r="P535" s="231"/>
    </row>
    <row r="536" spans="2:16" ht="15.75" customHeight="1">
      <c r="B536" s="101"/>
      <c r="D536" s="111"/>
      <c r="E536" s="153"/>
      <c r="F536" s="102"/>
      <c r="G536" s="102"/>
      <c r="H536" s="102"/>
      <c r="I536" s="102"/>
      <c r="J536" s="102"/>
      <c r="K536" s="102"/>
      <c r="L536" s="102"/>
      <c r="M536" s="102"/>
      <c r="N536" s="102"/>
      <c r="O536" s="102"/>
      <c r="P536" s="231"/>
    </row>
    <row r="537" spans="2:16" ht="15.75" customHeight="1">
      <c r="B537" s="101"/>
      <c r="D537" s="111"/>
      <c r="E537" s="153"/>
      <c r="F537" s="102"/>
      <c r="G537" s="102"/>
      <c r="H537" s="102"/>
      <c r="I537" s="102"/>
      <c r="J537" s="102"/>
      <c r="K537" s="102"/>
      <c r="L537" s="102"/>
      <c r="M537" s="102"/>
      <c r="N537" s="102"/>
      <c r="O537" s="102"/>
      <c r="P537" s="231"/>
    </row>
    <row r="538" spans="2:16" ht="15.75" customHeight="1">
      <c r="B538" s="101"/>
      <c r="D538" s="111"/>
      <c r="E538" s="153"/>
      <c r="F538" s="102"/>
      <c r="G538" s="102"/>
      <c r="H538" s="102"/>
      <c r="I538" s="102"/>
      <c r="J538" s="102"/>
      <c r="K538" s="102"/>
      <c r="L538" s="102"/>
      <c r="M538" s="102"/>
      <c r="N538" s="102"/>
      <c r="O538" s="102"/>
      <c r="P538" s="231"/>
    </row>
    <row r="539" spans="2:16" ht="15.75" customHeight="1">
      <c r="B539" s="101"/>
      <c r="D539" s="111"/>
      <c r="E539" s="153"/>
      <c r="F539" s="102"/>
      <c r="G539" s="102"/>
      <c r="H539" s="102"/>
      <c r="I539" s="102"/>
      <c r="J539" s="102"/>
      <c r="K539" s="102"/>
      <c r="L539" s="102"/>
      <c r="M539" s="102"/>
      <c r="N539" s="102"/>
      <c r="O539" s="102"/>
      <c r="P539" s="231"/>
    </row>
    <row r="540" spans="2:16" ht="15.75" customHeight="1">
      <c r="B540" s="101"/>
      <c r="D540" s="111"/>
      <c r="E540" s="153"/>
      <c r="F540" s="102"/>
      <c r="G540" s="102"/>
      <c r="H540" s="102"/>
      <c r="I540" s="102"/>
      <c r="J540" s="102"/>
      <c r="K540" s="102"/>
      <c r="L540" s="102"/>
      <c r="M540" s="102"/>
      <c r="N540" s="102"/>
      <c r="O540" s="102"/>
      <c r="P540" s="231"/>
    </row>
    <row r="541" spans="2:16" ht="15.75" customHeight="1">
      <c r="B541" s="101"/>
      <c r="D541" s="111"/>
      <c r="E541" s="153"/>
      <c r="F541" s="102"/>
      <c r="G541" s="102"/>
      <c r="H541" s="102"/>
      <c r="I541" s="102"/>
      <c r="J541" s="102"/>
      <c r="K541" s="102"/>
      <c r="L541" s="102"/>
      <c r="M541" s="102"/>
      <c r="N541" s="102"/>
      <c r="O541" s="102"/>
      <c r="P541" s="231"/>
    </row>
    <row r="542" spans="2:16" ht="15.75" customHeight="1">
      <c r="B542" s="101"/>
      <c r="D542" s="111"/>
      <c r="E542" s="153"/>
      <c r="F542" s="102"/>
      <c r="G542" s="102"/>
      <c r="H542" s="102"/>
      <c r="I542" s="102"/>
      <c r="J542" s="102"/>
      <c r="K542" s="102"/>
      <c r="L542" s="102"/>
      <c r="M542" s="102"/>
      <c r="N542" s="102"/>
      <c r="O542" s="102"/>
      <c r="P542" s="231"/>
    </row>
    <row r="543" spans="2:16" ht="15.75" customHeight="1">
      <c r="B543" s="101"/>
      <c r="D543" s="111"/>
      <c r="E543" s="153"/>
      <c r="F543" s="102"/>
      <c r="G543" s="102"/>
      <c r="H543" s="102"/>
      <c r="I543" s="102"/>
      <c r="J543" s="102"/>
      <c r="K543" s="102"/>
      <c r="L543" s="102"/>
      <c r="M543" s="102"/>
      <c r="N543" s="102"/>
      <c r="O543" s="102"/>
      <c r="P543" s="231"/>
    </row>
    <row r="544" spans="2:16" ht="15.75" customHeight="1">
      <c r="B544" s="101"/>
      <c r="D544" s="111"/>
      <c r="E544" s="153"/>
      <c r="F544" s="102"/>
      <c r="G544" s="102"/>
      <c r="H544" s="102"/>
      <c r="I544" s="102"/>
      <c r="J544" s="102"/>
      <c r="K544" s="102"/>
      <c r="L544" s="102"/>
      <c r="M544" s="102"/>
      <c r="N544" s="102"/>
      <c r="O544" s="102"/>
      <c r="P544" s="231"/>
    </row>
    <row r="545" spans="2:16" ht="15.75" customHeight="1">
      <c r="B545" s="101"/>
      <c r="D545" s="111"/>
      <c r="E545" s="153"/>
      <c r="F545" s="102"/>
      <c r="G545" s="102"/>
      <c r="H545" s="102"/>
      <c r="I545" s="102"/>
      <c r="J545" s="102"/>
      <c r="K545" s="102"/>
      <c r="L545" s="102"/>
      <c r="M545" s="102"/>
      <c r="N545" s="102"/>
      <c r="O545" s="102"/>
      <c r="P545" s="231"/>
    </row>
    <row r="546" spans="2:16" ht="15.75" customHeight="1">
      <c r="B546" s="101"/>
      <c r="D546" s="111"/>
      <c r="E546" s="153"/>
      <c r="F546" s="102"/>
      <c r="G546" s="102"/>
      <c r="H546" s="102"/>
      <c r="I546" s="102"/>
      <c r="J546" s="102"/>
      <c r="K546" s="102"/>
      <c r="L546" s="102"/>
      <c r="M546" s="102"/>
      <c r="N546" s="102"/>
      <c r="O546" s="102"/>
      <c r="P546" s="231"/>
    </row>
    <row r="547" spans="2:16" ht="15.75" customHeight="1">
      <c r="B547" s="101"/>
      <c r="D547" s="111"/>
      <c r="E547" s="153"/>
      <c r="F547" s="102"/>
      <c r="G547" s="102"/>
      <c r="H547" s="102"/>
      <c r="I547" s="102"/>
      <c r="J547" s="102"/>
      <c r="K547" s="102"/>
      <c r="L547" s="102"/>
      <c r="M547" s="102"/>
      <c r="N547" s="102"/>
      <c r="O547" s="102"/>
      <c r="P547" s="231"/>
    </row>
    <row r="548" spans="2:16" ht="15.75" customHeight="1">
      <c r="B548" s="101"/>
      <c r="D548" s="111"/>
      <c r="E548" s="153"/>
      <c r="F548" s="102"/>
      <c r="G548" s="102"/>
      <c r="H548" s="102"/>
      <c r="I548" s="102"/>
      <c r="J548" s="102"/>
      <c r="K548" s="102"/>
      <c r="L548" s="102"/>
      <c r="M548" s="102"/>
      <c r="N548" s="102"/>
      <c r="O548" s="102"/>
      <c r="P548" s="231"/>
    </row>
    <row r="549" spans="2:16" ht="15.75" customHeight="1">
      <c r="B549" s="101"/>
      <c r="D549" s="111"/>
      <c r="E549" s="153"/>
      <c r="F549" s="102"/>
      <c r="G549" s="102"/>
      <c r="H549" s="102"/>
      <c r="I549" s="102"/>
      <c r="J549" s="102"/>
      <c r="K549" s="102"/>
      <c r="L549" s="102"/>
      <c r="M549" s="102"/>
      <c r="N549" s="102"/>
      <c r="O549" s="102"/>
      <c r="P549" s="231"/>
    </row>
    <row r="550" spans="2:16" ht="15.75" customHeight="1">
      <c r="B550" s="101"/>
      <c r="D550" s="111"/>
      <c r="E550" s="153"/>
      <c r="F550" s="102"/>
      <c r="G550" s="102"/>
      <c r="H550" s="102"/>
      <c r="I550" s="102"/>
      <c r="J550" s="102"/>
      <c r="K550" s="102"/>
      <c r="L550" s="102"/>
      <c r="M550" s="102"/>
      <c r="N550" s="102"/>
      <c r="O550" s="102"/>
      <c r="P550" s="231"/>
    </row>
    <row r="551" spans="2:16" ht="15.75" customHeight="1">
      <c r="B551" s="101"/>
      <c r="D551" s="111"/>
      <c r="E551" s="153"/>
      <c r="F551" s="102"/>
      <c r="G551" s="102"/>
      <c r="H551" s="102"/>
      <c r="I551" s="102"/>
      <c r="J551" s="102"/>
      <c r="K551" s="102"/>
      <c r="L551" s="102"/>
      <c r="M551" s="102"/>
      <c r="N551" s="102"/>
      <c r="O551" s="102"/>
      <c r="P551" s="231"/>
    </row>
    <row r="552" spans="2:16" ht="15.75" customHeight="1">
      <c r="B552" s="101"/>
      <c r="D552" s="111"/>
      <c r="E552" s="153"/>
      <c r="F552" s="102"/>
      <c r="G552" s="102"/>
      <c r="H552" s="102"/>
      <c r="I552" s="102"/>
      <c r="J552" s="102"/>
      <c r="K552" s="102"/>
      <c r="L552" s="102"/>
      <c r="M552" s="102"/>
      <c r="N552" s="102"/>
      <c r="O552" s="102"/>
      <c r="P552" s="231"/>
    </row>
    <row r="553" spans="2:16" ht="15.75" customHeight="1">
      <c r="B553" s="101"/>
      <c r="D553" s="111"/>
      <c r="E553" s="153"/>
      <c r="F553" s="102"/>
      <c r="G553" s="102"/>
      <c r="H553" s="102"/>
      <c r="I553" s="102"/>
      <c r="J553" s="102"/>
      <c r="K553" s="102"/>
      <c r="L553" s="102"/>
      <c r="M553" s="102"/>
      <c r="N553" s="102"/>
      <c r="O553" s="102"/>
      <c r="P553" s="231"/>
    </row>
    <row r="554" spans="2:16" ht="15.75" customHeight="1">
      <c r="B554" s="101"/>
      <c r="D554" s="111"/>
      <c r="E554" s="153"/>
      <c r="F554" s="102"/>
      <c r="G554" s="102"/>
      <c r="H554" s="102"/>
      <c r="I554" s="102"/>
      <c r="J554" s="102"/>
      <c r="K554" s="102"/>
      <c r="L554" s="102"/>
      <c r="M554" s="102"/>
      <c r="N554" s="102"/>
      <c r="O554" s="102"/>
      <c r="P554" s="231"/>
    </row>
    <row r="555" spans="2:16" ht="15.75" customHeight="1">
      <c r="B555" s="101"/>
      <c r="D555" s="111"/>
      <c r="E555" s="153"/>
      <c r="F555" s="102"/>
      <c r="G555" s="102"/>
      <c r="H555" s="102"/>
      <c r="I555" s="102"/>
      <c r="J555" s="102"/>
      <c r="K555" s="102"/>
      <c r="L555" s="102"/>
      <c r="M555" s="102"/>
      <c r="N555" s="102"/>
      <c r="O555" s="102"/>
      <c r="P555" s="231"/>
    </row>
    <row r="556" spans="2:16" ht="15.75" customHeight="1">
      <c r="B556" s="101"/>
      <c r="D556" s="111"/>
      <c r="E556" s="153"/>
      <c r="F556" s="102"/>
      <c r="G556" s="102"/>
      <c r="H556" s="102"/>
      <c r="I556" s="102"/>
      <c r="J556" s="102"/>
      <c r="K556" s="102"/>
      <c r="L556" s="102"/>
      <c r="M556" s="102"/>
      <c r="N556" s="102"/>
      <c r="O556" s="102"/>
      <c r="P556" s="231"/>
    </row>
    <row r="557" spans="2:16" ht="15.75" customHeight="1">
      <c r="B557" s="101"/>
      <c r="D557" s="111"/>
      <c r="E557" s="153"/>
      <c r="F557" s="102"/>
      <c r="G557" s="102"/>
      <c r="H557" s="102"/>
      <c r="I557" s="102"/>
      <c r="J557" s="102"/>
      <c r="K557" s="102"/>
      <c r="L557" s="102"/>
      <c r="M557" s="102"/>
      <c r="N557" s="102"/>
      <c r="O557" s="102"/>
      <c r="P557" s="231"/>
    </row>
    <row r="558" spans="2:16" ht="15.75" customHeight="1">
      <c r="B558" s="101"/>
      <c r="D558" s="111"/>
      <c r="E558" s="153"/>
      <c r="F558" s="102"/>
      <c r="G558" s="102"/>
      <c r="H558" s="102"/>
      <c r="I558" s="102"/>
      <c r="J558" s="102"/>
      <c r="K558" s="102"/>
      <c r="L558" s="102"/>
      <c r="M558" s="102"/>
      <c r="N558" s="102"/>
      <c r="O558" s="102"/>
      <c r="P558" s="231"/>
    </row>
    <row r="559" spans="2:16" ht="15.75" customHeight="1">
      <c r="B559" s="101"/>
      <c r="D559" s="111"/>
      <c r="E559" s="153"/>
      <c r="F559" s="102"/>
      <c r="G559" s="102"/>
      <c r="H559" s="102"/>
      <c r="I559" s="102"/>
      <c r="J559" s="102"/>
      <c r="K559" s="102"/>
      <c r="L559" s="102"/>
      <c r="M559" s="102"/>
      <c r="N559" s="102"/>
      <c r="O559" s="102"/>
      <c r="P559" s="231"/>
    </row>
    <row r="560" spans="2:16" ht="15.75" customHeight="1">
      <c r="B560" s="101"/>
      <c r="D560" s="111"/>
      <c r="E560" s="153"/>
      <c r="F560" s="102"/>
      <c r="G560" s="102"/>
      <c r="H560" s="102"/>
      <c r="I560" s="102"/>
      <c r="J560" s="102"/>
      <c r="K560" s="102"/>
      <c r="L560" s="102"/>
      <c r="M560" s="102"/>
      <c r="N560" s="102"/>
      <c r="O560" s="102"/>
      <c r="P560" s="231"/>
    </row>
    <row r="561" spans="2:16" ht="15.75" customHeight="1">
      <c r="B561" s="101"/>
      <c r="D561" s="111"/>
      <c r="E561" s="153"/>
      <c r="F561" s="102"/>
      <c r="G561" s="102"/>
      <c r="H561" s="102"/>
      <c r="I561" s="102"/>
      <c r="J561" s="102"/>
      <c r="K561" s="102"/>
      <c r="L561" s="102"/>
      <c r="M561" s="102"/>
      <c r="N561" s="102"/>
      <c r="O561" s="102"/>
      <c r="P561" s="231"/>
    </row>
    <row r="562" spans="2:16" ht="15.75" customHeight="1">
      <c r="B562" s="101"/>
      <c r="D562" s="111"/>
      <c r="E562" s="153"/>
      <c r="F562" s="102"/>
      <c r="G562" s="102"/>
      <c r="H562" s="102"/>
      <c r="I562" s="102"/>
      <c r="J562" s="102"/>
      <c r="K562" s="102"/>
      <c r="L562" s="102"/>
      <c r="M562" s="102"/>
      <c r="N562" s="102"/>
      <c r="O562" s="102"/>
      <c r="P562" s="231"/>
    </row>
    <row r="563" spans="2:16" ht="15.75" customHeight="1">
      <c r="B563" s="101"/>
      <c r="D563" s="111"/>
      <c r="E563" s="153"/>
      <c r="F563" s="102"/>
      <c r="G563" s="102"/>
      <c r="H563" s="102"/>
      <c r="I563" s="102"/>
      <c r="J563" s="102"/>
      <c r="K563" s="102"/>
      <c r="L563" s="102"/>
      <c r="M563" s="102"/>
      <c r="N563" s="102"/>
      <c r="O563" s="102"/>
      <c r="P563" s="231"/>
    </row>
    <row r="564" spans="2:16" ht="15.75" customHeight="1">
      <c r="B564" s="101"/>
      <c r="D564" s="111"/>
      <c r="E564" s="153"/>
      <c r="F564" s="102"/>
      <c r="G564" s="102"/>
      <c r="H564" s="102"/>
      <c r="I564" s="102"/>
      <c r="J564" s="102"/>
      <c r="K564" s="102"/>
      <c r="L564" s="102"/>
      <c r="M564" s="102"/>
      <c r="N564" s="102"/>
      <c r="O564" s="102"/>
      <c r="P564" s="231"/>
    </row>
    <row r="565" spans="2:16" ht="15.75" customHeight="1">
      <c r="B565" s="101"/>
      <c r="D565" s="111"/>
      <c r="E565" s="153"/>
      <c r="F565" s="102"/>
      <c r="G565" s="102"/>
      <c r="H565" s="102"/>
      <c r="I565" s="102"/>
      <c r="J565" s="102"/>
      <c r="K565" s="102"/>
      <c r="L565" s="102"/>
      <c r="M565" s="102"/>
      <c r="N565" s="102"/>
      <c r="O565" s="102"/>
      <c r="P565" s="231"/>
    </row>
    <row r="566" spans="2:16" ht="15.75" customHeight="1">
      <c r="B566" s="101"/>
      <c r="D566" s="111"/>
      <c r="E566" s="153"/>
      <c r="F566" s="102"/>
      <c r="G566" s="102"/>
      <c r="H566" s="102"/>
      <c r="I566" s="102"/>
      <c r="J566" s="102"/>
      <c r="K566" s="102"/>
      <c r="L566" s="102"/>
      <c r="M566" s="102"/>
      <c r="N566" s="102"/>
      <c r="O566" s="102"/>
      <c r="P566" s="231"/>
    </row>
    <row r="567" spans="2:16" ht="15.75" customHeight="1">
      <c r="B567" s="101"/>
      <c r="D567" s="111"/>
      <c r="E567" s="153"/>
      <c r="F567" s="102"/>
      <c r="G567" s="102"/>
      <c r="H567" s="102"/>
      <c r="I567" s="102"/>
      <c r="J567" s="102"/>
      <c r="K567" s="102"/>
      <c r="L567" s="102"/>
      <c r="M567" s="102"/>
      <c r="N567" s="102"/>
      <c r="O567" s="102"/>
      <c r="P567" s="231"/>
    </row>
    <row r="568" spans="2:16" ht="15.75" customHeight="1">
      <c r="B568" s="101"/>
      <c r="D568" s="111"/>
      <c r="E568" s="153"/>
      <c r="F568" s="102"/>
      <c r="G568" s="102"/>
      <c r="H568" s="102"/>
      <c r="I568" s="102"/>
      <c r="J568" s="102"/>
      <c r="K568" s="102"/>
      <c r="L568" s="102"/>
      <c r="M568" s="102"/>
      <c r="N568" s="102"/>
      <c r="O568" s="102"/>
      <c r="P568" s="231"/>
    </row>
    <row r="569" spans="2:16" ht="15.75" customHeight="1">
      <c r="B569" s="101"/>
      <c r="D569" s="111"/>
      <c r="E569" s="153"/>
      <c r="F569" s="102"/>
      <c r="G569" s="102"/>
      <c r="H569" s="102"/>
      <c r="I569" s="102"/>
      <c r="J569" s="102"/>
      <c r="K569" s="102"/>
      <c r="L569" s="102"/>
      <c r="M569" s="102"/>
      <c r="N569" s="102"/>
      <c r="O569" s="102"/>
      <c r="P569" s="231"/>
    </row>
    <row r="570" spans="2:16" ht="15.75" customHeight="1">
      <c r="B570" s="101"/>
      <c r="D570" s="111"/>
      <c r="E570" s="153"/>
      <c r="F570" s="102"/>
      <c r="G570" s="102"/>
      <c r="H570" s="102"/>
      <c r="I570" s="102"/>
      <c r="J570" s="102"/>
      <c r="K570" s="102"/>
      <c r="L570" s="102"/>
      <c r="M570" s="102"/>
      <c r="N570" s="102"/>
      <c r="O570" s="102"/>
      <c r="P570" s="231"/>
    </row>
    <row r="571" spans="2:16" ht="15.75" customHeight="1">
      <c r="B571" s="101"/>
      <c r="D571" s="111"/>
      <c r="E571" s="153"/>
      <c r="F571" s="102"/>
      <c r="G571" s="102"/>
      <c r="H571" s="102"/>
      <c r="I571" s="102"/>
      <c r="J571" s="102"/>
      <c r="K571" s="102"/>
      <c r="L571" s="102"/>
      <c r="M571" s="102"/>
      <c r="N571" s="102"/>
      <c r="O571" s="102"/>
      <c r="P571" s="231"/>
    </row>
    <row r="572" spans="2:16" ht="15.75" customHeight="1">
      <c r="B572" s="101"/>
      <c r="D572" s="111"/>
      <c r="E572" s="153"/>
      <c r="F572" s="102"/>
      <c r="G572" s="102"/>
      <c r="H572" s="102"/>
      <c r="I572" s="102"/>
      <c r="J572" s="102"/>
      <c r="K572" s="102"/>
      <c r="L572" s="102"/>
      <c r="M572" s="102"/>
      <c r="N572" s="102"/>
      <c r="O572" s="102"/>
      <c r="P572" s="231"/>
    </row>
    <row r="573" spans="2:16" ht="15.75" customHeight="1">
      <c r="B573" s="101"/>
      <c r="D573" s="111"/>
      <c r="E573" s="153"/>
      <c r="F573" s="102"/>
      <c r="G573" s="102"/>
      <c r="H573" s="102"/>
      <c r="I573" s="102"/>
      <c r="J573" s="102"/>
      <c r="K573" s="102"/>
      <c r="L573" s="102"/>
      <c r="M573" s="102"/>
      <c r="N573" s="102"/>
      <c r="O573" s="102"/>
      <c r="P573" s="231"/>
    </row>
    <row r="574" spans="2:16" ht="15.75" customHeight="1">
      <c r="B574" s="101"/>
      <c r="D574" s="111"/>
      <c r="E574" s="153"/>
      <c r="F574" s="102"/>
      <c r="G574" s="102"/>
      <c r="H574" s="102"/>
      <c r="I574" s="102"/>
      <c r="J574" s="102"/>
      <c r="K574" s="102"/>
      <c r="L574" s="102"/>
      <c r="M574" s="102"/>
      <c r="N574" s="102"/>
      <c r="O574" s="102"/>
      <c r="P574" s="231"/>
    </row>
    <row r="575" spans="2:16" ht="15.75" customHeight="1">
      <c r="B575" s="101"/>
      <c r="D575" s="111"/>
      <c r="E575" s="153"/>
      <c r="F575" s="102"/>
      <c r="G575" s="102"/>
      <c r="H575" s="102"/>
      <c r="I575" s="102"/>
      <c r="J575" s="102"/>
      <c r="K575" s="102"/>
      <c r="L575" s="102"/>
      <c r="M575" s="102"/>
      <c r="N575" s="102"/>
      <c r="O575" s="102"/>
      <c r="P575" s="231"/>
    </row>
    <row r="576" spans="2:16" ht="15.75" customHeight="1">
      <c r="B576" s="101"/>
      <c r="D576" s="111"/>
      <c r="E576" s="153"/>
      <c r="F576" s="102"/>
      <c r="G576" s="102"/>
      <c r="H576" s="102"/>
      <c r="I576" s="102"/>
      <c r="J576" s="102"/>
      <c r="K576" s="102"/>
      <c r="L576" s="102"/>
      <c r="M576" s="102"/>
      <c r="N576" s="102"/>
      <c r="O576" s="102"/>
      <c r="P576" s="231"/>
    </row>
    <row r="577" spans="2:16" ht="15.75" customHeight="1">
      <c r="B577" s="101"/>
      <c r="D577" s="111"/>
      <c r="E577" s="153"/>
      <c r="F577" s="102"/>
      <c r="G577" s="102"/>
      <c r="H577" s="102"/>
      <c r="I577" s="102"/>
      <c r="J577" s="102"/>
      <c r="K577" s="102"/>
      <c r="L577" s="102"/>
      <c r="M577" s="102"/>
      <c r="N577" s="102"/>
      <c r="O577" s="102"/>
      <c r="P577" s="231"/>
    </row>
    <row r="578" spans="2:16" ht="15.75" customHeight="1">
      <c r="B578" s="101"/>
      <c r="D578" s="111"/>
      <c r="E578" s="153"/>
      <c r="F578" s="102"/>
      <c r="G578" s="102"/>
      <c r="H578" s="102"/>
      <c r="I578" s="102"/>
      <c r="J578" s="102"/>
      <c r="K578" s="102"/>
      <c r="L578" s="102"/>
      <c r="M578" s="102"/>
      <c r="N578" s="102"/>
      <c r="O578" s="102"/>
      <c r="P578" s="231"/>
    </row>
    <row r="579" spans="2:16" ht="15.75" customHeight="1">
      <c r="B579" s="101"/>
      <c r="D579" s="111"/>
      <c r="E579" s="153"/>
      <c r="F579" s="102"/>
      <c r="G579" s="102"/>
      <c r="H579" s="102"/>
      <c r="I579" s="102"/>
      <c r="J579" s="102"/>
      <c r="K579" s="102"/>
      <c r="L579" s="102"/>
      <c r="M579" s="102"/>
      <c r="N579" s="102"/>
      <c r="O579" s="102"/>
      <c r="P579" s="231"/>
    </row>
    <row r="580" spans="2:16" ht="15.75" customHeight="1">
      <c r="B580" s="101"/>
      <c r="D580" s="111"/>
      <c r="E580" s="153"/>
      <c r="F580" s="102"/>
      <c r="G580" s="102"/>
      <c r="H580" s="102"/>
      <c r="I580" s="102"/>
      <c r="J580" s="102"/>
      <c r="K580" s="102"/>
      <c r="L580" s="102"/>
      <c r="M580" s="102"/>
      <c r="N580" s="102"/>
      <c r="O580" s="102"/>
      <c r="P580" s="231"/>
    </row>
    <row r="581" spans="2:16" ht="15.75" customHeight="1">
      <c r="B581" s="101"/>
      <c r="D581" s="111"/>
      <c r="E581" s="153"/>
      <c r="F581" s="102"/>
      <c r="G581" s="102"/>
      <c r="H581" s="102"/>
      <c r="I581" s="102"/>
      <c r="J581" s="102"/>
      <c r="K581" s="102"/>
      <c r="L581" s="102"/>
      <c r="M581" s="102"/>
      <c r="N581" s="102"/>
      <c r="O581" s="102"/>
      <c r="P581" s="231"/>
    </row>
    <row r="582" spans="2:16" ht="15.75" customHeight="1">
      <c r="B582" s="101"/>
      <c r="D582" s="111"/>
      <c r="E582" s="153"/>
      <c r="F582" s="102"/>
      <c r="G582" s="102"/>
      <c r="H582" s="102"/>
      <c r="I582" s="102"/>
      <c r="J582" s="102"/>
      <c r="K582" s="102"/>
      <c r="L582" s="102"/>
      <c r="M582" s="102"/>
      <c r="N582" s="102"/>
      <c r="O582" s="102"/>
      <c r="P582" s="231"/>
    </row>
    <row r="583" spans="2:16" ht="15.75" customHeight="1">
      <c r="B583" s="101"/>
      <c r="D583" s="111"/>
      <c r="E583" s="153"/>
      <c r="F583" s="102"/>
      <c r="G583" s="102"/>
      <c r="H583" s="102"/>
      <c r="I583" s="102"/>
      <c r="J583" s="102"/>
      <c r="K583" s="102"/>
      <c r="L583" s="102"/>
      <c r="M583" s="102"/>
      <c r="N583" s="102"/>
      <c r="O583" s="102"/>
      <c r="P583" s="231"/>
    </row>
    <row r="584" spans="2:16" ht="15.75" customHeight="1">
      <c r="B584" s="101"/>
      <c r="D584" s="111"/>
      <c r="E584" s="153"/>
      <c r="F584" s="102"/>
      <c r="G584" s="102"/>
      <c r="H584" s="102"/>
      <c r="I584" s="102"/>
      <c r="J584" s="102"/>
      <c r="K584" s="102"/>
      <c r="L584" s="102"/>
      <c r="M584" s="102"/>
      <c r="N584" s="102"/>
      <c r="O584" s="102"/>
      <c r="P584" s="231"/>
    </row>
    <row r="585" spans="2:16" ht="15.75" customHeight="1">
      <c r="B585" s="101"/>
      <c r="D585" s="111"/>
      <c r="E585" s="153"/>
      <c r="F585" s="102"/>
      <c r="G585" s="102"/>
      <c r="H585" s="102"/>
      <c r="I585" s="102"/>
      <c r="J585" s="102"/>
      <c r="K585" s="102"/>
      <c r="L585" s="102"/>
      <c r="M585" s="102"/>
      <c r="N585" s="102"/>
      <c r="O585" s="102"/>
      <c r="P585" s="231"/>
    </row>
    <row r="586" spans="2:16" ht="15.75" customHeight="1">
      <c r="B586" s="101"/>
      <c r="D586" s="111"/>
      <c r="E586" s="153"/>
      <c r="F586" s="102"/>
      <c r="G586" s="102"/>
      <c r="H586" s="102"/>
      <c r="I586" s="102"/>
      <c r="J586" s="102"/>
      <c r="K586" s="102"/>
      <c r="L586" s="102"/>
      <c r="M586" s="102"/>
      <c r="N586" s="102"/>
      <c r="O586" s="102"/>
      <c r="P586" s="231"/>
    </row>
    <row r="587" spans="2:16" ht="15.75" customHeight="1">
      <c r="B587" s="101"/>
      <c r="D587" s="111"/>
      <c r="E587" s="153"/>
      <c r="F587" s="102"/>
      <c r="G587" s="102"/>
      <c r="H587" s="102"/>
      <c r="I587" s="102"/>
      <c r="J587" s="102"/>
      <c r="K587" s="102"/>
      <c r="L587" s="102"/>
      <c r="M587" s="102"/>
      <c r="N587" s="102"/>
      <c r="O587" s="102"/>
      <c r="P587" s="231"/>
    </row>
    <row r="588" spans="2:16" ht="15.75" customHeight="1">
      <c r="B588" s="101"/>
      <c r="D588" s="111"/>
      <c r="E588" s="153"/>
      <c r="F588" s="102"/>
      <c r="G588" s="102"/>
      <c r="H588" s="102"/>
      <c r="I588" s="102"/>
      <c r="J588" s="102"/>
      <c r="K588" s="102"/>
      <c r="L588" s="102"/>
      <c r="M588" s="102"/>
      <c r="N588" s="102"/>
      <c r="O588" s="102"/>
      <c r="P588" s="231"/>
    </row>
    <row r="589" spans="2:16" ht="15.75" customHeight="1">
      <c r="B589" s="101"/>
      <c r="D589" s="111"/>
      <c r="E589" s="153"/>
      <c r="F589" s="102"/>
      <c r="G589" s="102"/>
      <c r="H589" s="102"/>
      <c r="I589" s="102"/>
      <c r="J589" s="102"/>
      <c r="K589" s="102"/>
      <c r="L589" s="102"/>
      <c r="M589" s="102"/>
      <c r="N589" s="102"/>
      <c r="O589" s="102"/>
      <c r="P589" s="231"/>
    </row>
    <row r="590" spans="2:16" ht="15.75" customHeight="1">
      <c r="B590" s="101"/>
      <c r="D590" s="111"/>
      <c r="E590" s="153"/>
      <c r="F590" s="102"/>
      <c r="G590" s="102"/>
      <c r="H590" s="102"/>
      <c r="I590" s="102"/>
      <c r="J590" s="102"/>
      <c r="K590" s="102"/>
      <c r="L590" s="102"/>
      <c r="M590" s="102"/>
      <c r="N590" s="102"/>
      <c r="O590" s="102"/>
      <c r="P590" s="231"/>
    </row>
    <row r="591" spans="2:16" ht="15.75" customHeight="1">
      <c r="B591" s="101"/>
      <c r="D591" s="111"/>
      <c r="E591" s="153"/>
      <c r="F591" s="102"/>
      <c r="G591" s="102"/>
      <c r="H591" s="102"/>
      <c r="I591" s="102"/>
      <c r="J591" s="102"/>
      <c r="K591" s="102"/>
      <c r="L591" s="102"/>
      <c r="M591" s="102"/>
      <c r="N591" s="102"/>
      <c r="O591" s="102"/>
      <c r="P591" s="231"/>
    </row>
    <row r="592" spans="2:16" ht="15.75" customHeight="1">
      <c r="B592" s="101"/>
      <c r="D592" s="111"/>
      <c r="E592" s="153"/>
      <c r="F592" s="102"/>
      <c r="G592" s="102"/>
      <c r="H592" s="102"/>
      <c r="I592" s="102"/>
      <c r="J592" s="102"/>
      <c r="K592" s="102"/>
      <c r="L592" s="102"/>
      <c r="M592" s="102"/>
      <c r="N592" s="102"/>
      <c r="O592" s="102"/>
      <c r="P592" s="231"/>
    </row>
    <row r="593" spans="2:16" ht="15.75" customHeight="1">
      <c r="B593" s="101"/>
      <c r="D593" s="111"/>
      <c r="E593" s="153"/>
      <c r="F593" s="102"/>
      <c r="G593" s="102"/>
      <c r="H593" s="102"/>
      <c r="I593" s="102"/>
      <c r="J593" s="102"/>
      <c r="K593" s="102"/>
      <c r="L593" s="102"/>
      <c r="M593" s="102"/>
      <c r="N593" s="102"/>
      <c r="O593" s="102"/>
      <c r="P593" s="231"/>
    </row>
    <row r="594" spans="2:16" ht="15.75" customHeight="1">
      <c r="B594" s="101"/>
      <c r="D594" s="111"/>
      <c r="E594" s="153"/>
      <c r="F594" s="102"/>
      <c r="G594" s="102"/>
      <c r="H594" s="102"/>
      <c r="I594" s="102"/>
      <c r="J594" s="102"/>
      <c r="K594" s="102"/>
      <c r="L594" s="102"/>
      <c r="M594" s="102"/>
      <c r="N594" s="102"/>
      <c r="O594" s="102"/>
      <c r="P594" s="231"/>
    </row>
    <row r="595" spans="2:16" ht="15.75" customHeight="1">
      <c r="B595" s="101"/>
      <c r="D595" s="111"/>
      <c r="E595" s="153"/>
      <c r="F595" s="102"/>
      <c r="G595" s="102"/>
      <c r="H595" s="102"/>
      <c r="I595" s="102"/>
      <c r="J595" s="102"/>
      <c r="K595" s="102"/>
      <c r="L595" s="102"/>
      <c r="M595" s="102"/>
      <c r="N595" s="102"/>
      <c r="O595" s="102"/>
      <c r="P595" s="231"/>
    </row>
    <row r="596" spans="2:16" ht="15.75" customHeight="1">
      <c r="B596" s="101"/>
      <c r="D596" s="111"/>
      <c r="E596" s="153"/>
      <c r="F596" s="102"/>
      <c r="G596" s="102"/>
      <c r="H596" s="102"/>
      <c r="I596" s="102"/>
      <c r="J596" s="102"/>
      <c r="K596" s="102"/>
      <c r="L596" s="102"/>
      <c r="M596" s="102"/>
      <c r="N596" s="102"/>
      <c r="O596" s="102"/>
      <c r="P596" s="231"/>
    </row>
    <row r="597" spans="2:16" ht="15.75" customHeight="1">
      <c r="B597" s="101"/>
      <c r="D597" s="111"/>
      <c r="E597" s="153"/>
      <c r="F597" s="102"/>
      <c r="G597" s="102"/>
      <c r="H597" s="102"/>
      <c r="I597" s="102"/>
      <c r="J597" s="102"/>
      <c r="K597" s="102"/>
      <c r="L597" s="102"/>
      <c r="M597" s="102"/>
      <c r="N597" s="102"/>
      <c r="O597" s="102"/>
      <c r="P597" s="231"/>
    </row>
    <row r="598" spans="2:16" ht="15.75" customHeight="1">
      <c r="B598" s="101"/>
      <c r="D598" s="111"/>
      <c r="E598" s="153"/>
      <c r="F598" s="102"/>
      <c r="G598" s="102"/>
      <c r="H598" s="102"/>
      <c r="I598" s="102"/>
      <c r="J598" s="102"/>
      <c r="K598" s="102"/>
      <c r="L598" s="102"/>
      <c r="M598" s="102"/>
      <c r="N598" s="102"/>
      <c r="O598" s="102"/>
      <c r="P598" s="231"/>
    </row>
    <row r="599" spans="2:16" ht="15.75" customHeight="1">
      <c r="B599" s="101"/>
      <c r="D599" s="111"/>
      <c r="E599" s="153"/>
      <c r="F599" s="102"/>
      <c r="G599" s="102"/>
      <c r="H599" s="102"/>
      <c r="I599" s="102"/>
      <c r="J599" s="102"/>
      <c r="K599" s="102"/>
      <c r="L599" s="102"/>
      <c r="M599" s="102"/>
      <c r="N599" s="102"/>
      <c r="O599" s="102"/>
      <c r="P599" s="231"/>
    </row>
    <row r="600" spans="2:16" ht="15.75" customHeight="1">
      <c r="B600" s="101"/>
      <c r="D600" s="111"/>
      <c r="E600" s="153"/>
      <c r="F600" s="102"/>
      <c r="G600" s="102"/>
      <c r="H600" s="102"/>
      <c r="I600" s="102"/>
      <c r="J600" s="102"/>
      <c r="K600" s="102"/>
      <c r="L600" s="102"/>
      <c r="M600" s="102"/>
      <c r="N600" s="102"/>
      <c r="O600" s="102"/>
      <c r="P600" s="231"/>
    </row>
    <row r="601" spans="2:16" ht="15.75" customHeight="1">
      <c r="B601" s="101"/>
      <c r="D601" s="111"/>
      <c r="E601" s="153"/>
      <c r="F601" s="102"/>
      <c r="G601" s="102"/>
      <c r="H601" s="102"/>
      <c r="I601" s="102"/>
      <c r="J601" s="102"/>
      <c r="K601" s="102"/>
      <c r="L601" s="102"/>
      <c r="M601" s="102"/>
      <c r="N601" s="102"/>
      <c r="O601" s="102"/>
      <c r="P601" s="231"/>
    </row>
    <row r="602" spans="2:16" ht="15.75" customHeight="1">
      <c r="B602" s="101"/>
      <c r="D602" s="111"/>
      <c r="E602" s="153"/>
      <c r="F602" s="102"/>
      <c r="G602" s="102"/>
      <c r="H602" s="102"/>
      <c r="I602" s="102"/>
      <c r="J602" s="102"/>
      <c r="K602" s="102"/>
      <c r="L602" s="102"/>
      <c r="M602" s="102"/>
      <c r="N602" s="102"/>
      <c r="O602" s="102"/>
      <c r="P602" s="231"/>
    </row>
    <row r="603" spans="2:16" ht="15.75" customHeight="1">
      <c r="B603" s="101"/>
      <c r="D603" s="111"/>
      <c r="E603" s="153"/>
      <c r="F603" s="102"/>
      <c r="G603" s="102"/>
      <c r="H603" s="102"/>
      <c r="I603" s="102"/>
      <c r="J603" s="102"/>
      <c r="K603" s="102"/>
      <c r="L603" s="102"/>
      <c r="M603" s="102"/>
      <c r="N603" s="102"/>
      <c r="O603" s="102"/>
      <c r="P603" s="231"/>
    </row>
    <row r="604" spans="2:16" ht="15.75" customHeight="1">
      <c r="B604" s="101"/>
      <c r="D604" s="111"/>
      <c r="E604" s="153"/>
      <c r="F604" s="102"/>
      <c r="G604" s="102"/>
      <c r="H604" s="102"/>
      <c r="I604" s="102"/>
      <c r="J604" s="102"/>
      <c r="K604" s="102"/>
      <c r="L604" s="102"/>
      <c r="M604" s="102"/>
      <c r="N604" s="102"/>
      <c r="O604" s="102"/>
      <c r="P604" s="231"/>
    </row>
    <row r="605" spans="2:16" ht="15.75" customHeight="1">
      <c r="B605" s="101"/>
      <c r="D605" s="111"/>
      <c r="E605" s="153"/>
      <c r="F605" s="102"/>
      <c r="G605" s="102"/>
      <c r="H605" s="102"/>
      <c r="I605" s="102"/>
      <c r="J605" s="102"/>
      <c r="K605" s="102"/>
      <c r="L605" s="102"/>
      <c r="M605" s="102"/>
      <c r="N605" s="102"/>
      <c r="O605" s="102"/>
      <c r="P605" s="231"/>
    </row>
    <row r="606" spans="2:16" ht="15.75" customHeight="1">
      <c r="B606" s="101"/>
      <c r="D606" s="111"/>
      <c r="E606" s="153"/>
      <c r="F606" s="102"/>
      <c r="G606" s="102"/>
      <c r="H606" s="102"/>
      <c r="I606" s="102"/>
      <c r="J606" s="102"/>
      <c r="K606" s="102"/>
      <c r="L606" s="102"/>
      <c r="M606" s="102"/>
      <c r="N606" s="102"/>
      <c r="O606" s="102"/>
      <c r="P606" s="231"/>
    </row>
    <row r="607" spans="2:16" ht="15.75" customHeight="1">
      <c r="B607" s="101"/>
      <c r="D607" s="111"/>
      <c r="E607" s="153"/>
      <c r="F607" s="102"/>
      <c r="G607" s="102"/>
      <c r="H607" s="102"/>
      <c r="I607" s="102"/>
      <c r="J607" s="102"/>
      <c r="K607" s="102"/>
      <c r="L607" s="102"/>
      <c r="M607" s="102"/>
      <c r="N607" s="102"/>
      <c r="O607" s="102"/>
      <c r="P607" s="231"/>
    </row>
    <row r="608" spans="2:16" ht="15.75" customHeight="1">
      <c r="B608" s="101"/>
      <c r="D608" s="111"/>
      <c r="E608" s="153"/>
      <c r="F608" s="102"/>
      <c r="G608" s="102"/>
      <c r="H608" s="102"/>
      <c r="I608" s="102"/>
      <c r="J608" s="102"/>
      <c r="K608" s="102"/>
      <c r="L608" s="102"/>
      <c r="M608" s="102"/>
      <c r="N608" s="102"/>
      <c r="O608" s="102"/>
      <c r="P608" s="231"/>
    </row>
    <row r="609" spans="2:16" ht="15.75" customHeight="1">
      <c r="B609" s="101"/>
      <c r="D609" s="111"/>
      <c r="E609" s="153"/>
      <c r="F609" s="102"/>
      <c r="G609" s="102"/>
      <c r="H609" s="102"/>
      <c r="I609" s="102"/>
      <c r="J609" s="102"/>
      <c r="K609" s="102"/>
      <c r="L609" s="102"/>
      <c r="M609" s="102"/>
      <c r="N609" s="102"/>
      <c r="O609" s="102"/>
      <c r="P609" s="231"/>
    </row>
    <row r="610" spans="2:16" ht="15.75" customHeight="1">
      <c r="B610" s="101"/>
      <c r="D610" s="111"/>
      <c r="E610" s="153"/>
      <c r="F610" s="102"/>
      <c r="G610" s="102"/>
      <c r="H610" s="102"/>
      <c r="I610" s="102"/>
      <c r="J610" s="102"/>
      <c r="K610" s="102"/>
      <c r="L610" s="102"/>
      <c r="M610" s="102"/>
      <c r="N610" s="102"/>
      <c r="O610" s="102"/>
      <c r="P610" s="231"/>
    </row>
    <row r="611" spans="2:16" ht="15.75" customHeight="1">
      <c r="B611" s="101"/>
      <c r="D611" s="111"/>
      <c r="E611" s="153"/>
      <c r="F611" s="102"/>
      <c r="G611" s="102"/>
      <c r="H611" s="102"/>
      <c r="I611" s="102"/>
      <c r="J611" s="102"/>
      <c r="K611" s="102"/>
      <c r="L611" s="102"/>
      <c r="M611" s="102"/>
      <c r="N611" s="102"/>
      <c r="O611" s="102"/>
      <c r="P611" s="231"/>
    </row>
    <row r="612" spans="2:16" ht="15.75" customHeight="1">
      <c r="B612" s="101"/>
      <c r="D612" s="111"/>
      <c r="E612" s="153"/>
      <c r="F612" s="102"/>
      <c r="G612" s="102"/>
      <c r="H612" s="102"/>
      <c r="I612" s="102"/>
      <c r="J612" s="102"/>
      <c r="K612" s="102"/>
      <c r="L612" s="102"/>
      <c r="M612" s="102"/>
      <c r="N612" s="102"/>
      <c r="O612" s="102"/>
      <c r="P612" s="231"/>
    </row>
    <row r="613" spans="2:16" ht="15.75" customHeight="1">
      <c r="B613" s="101"/>
      <c r="D613" s="111"/>
      <c r="E613" s="153"/>
      <c r="F613" s="102"/>
      <c r="G613" s="102"/>
      <c r="H613" s="102"/>
      <c r="I613" s="102"/>
      <c r="J613" s="102"/>
      <c r="K613" s="102"/>
      <c r="L613" s="102"/>
      <c r="M613" s="102"/>
      <c r="N613" s="102"/>
      <c r="O613" s="102"/>
      <c r="P613" s="231"/>
    </row>
    <row r="614" spans="2:16" ht="15.75" customHeight="1">
      <c r="B614" s="101"/>
      <c r="D614" s="111"/>
      <c r="E614" s="153"/>
      <c r="F614" s="102"/>
      <c r="G614" s="102"/>
      <c r="H614" s="102"/>
      <c r="I614" s="102"/>
      <c r="J614" s="102"/>
      <c r="K614" s="102"/>
      <c r="L614" s="102"/>
      <c r="M614" s="102"/>
      <c r="N614" s="102"/>
      <c r="O614" s="102"/>
      <c r="P614" s="231"/>
    </row>
    <row r="615" spans="2:16" ht="15.75" customHeight="1">
      <c r="B615" s="101"/>
      <c r="D615" s="111"/>
      <c r="E615" s="153"/>
      <c r="F615" s="102"/>
      <c r="G615" s="102"/>
      <c r="H615" s="102"/>
      <c r="I615" s="102"/>
      <c r="J615" s="102"/>
      <c r="K615" s="102"/>
      <c r="L615" s="102"/>
      <c r="M615" s="102"/>
      <c r="N615" s="102"/>
      <c r="O615" s="102"/>
      <c r="P615" s="231"/>
    </row>
    <row r="616" spans="2:16" ht="15.75" customHeight="1">
      <c r="B616" s="101"/>
      <c r="D616" s="111"/>
      <c r="E616" s="153"/>
      <c r="F616" s="102"/>
      <c r="G616" s="102"/>
      <c r="H616" s="102"/>
      <c r="I616" s="102"/>
      <c r="J616" s="102"/>
      <c r="K616" s="102"/>
      <c r="L616" s="102"/>
      <c r="M616" s="102"/>
      <c r="N616" s="102"/>
      <c r="O616" s="102"/>
      <c r="P616" s="231"/>
    </row>
    <row r="617" spans="2:16" ht="15.75" customHeight="1">
      <c r="B617" s="101"/>
      <c r="D617" s="111"/>
      <c r="E617" s="153"/>
      <c r="F617" s="102"/>
      <c r="G617" s="102"/>
      <c r="H617" s="102"/>
      <c r="I617" s="102"/>
      <c r="J617" s="102"/>
      <c r="K617" s="102"/>
      <c r="L617" s="102"/>
      <c r="M617" s="102"/>
      <c r="N617" s="102"/>
      <c r="O617" s="102"/>
      <c r="P617" s="231"/>
    </row>
    <row r="618" spans="2:16" ht="15.75" customHeight="1">
      <c r="B618" s="101"/>
      <c r="D618" s="111"/>
      <c r="E618" s="153"/>
      <c r="F618" s="102"/>
      <c r="G618" s="102"/>
      <c r="H618" s="102"/>
      <c r="I618" s="102"/>
      <c r="J618" s="102"/>
      <c r="K618" s="102"/>
      <c r="L618" s="102"/>
      <c r="M618" s="102"/>
      <c r="N618" s="102"/>
      <c r="O618" s="102"/>
      <c r="P618" s="231"/>
    </row>
    <row r="619" spans="2:16" ht="15.75" customHeight="1">
      <c r="B619" s="101"/>
      <c r="D619" s="111"/>
      <c r="E619" s="153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231"/>
    </row>
    <row r="620" spans="2:16" ht="15.75" customHeight="1">
      <c r="B620" s="101"/>
      <c r="D620" s="111"/>
      <c r="E620" s="153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231"/>
    </row>
    <row r="621" spans="2:16" ht="15.75" customHeight="1">
      <c r="B621" s="101"/>
      <c r="D621" s="111"/>
      <c r="E621" s="153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231"/>
    </row>
    <row r="622" spans="2:16" ht="15.75" customHeight="1">
      <c r="B622" s="101"/>
      <c r="D622" s="111"/>
      <c r="E622" s="153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231"/>
    </row>
    <row r="623" spans="2:16" ht="15.75" customHeight="1">
      <c r="B623" s="101"/>
      <c r="D623" s="111"/>
      <c r="E623" s="153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231"/>
    </row>
    <row r="624" spans="2:16" ht="15.75" customHeight="1">
      <c r="B624" s="101"/>
      <c r="D624" s="111"/>
      <c r="E624" s="153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231"/>
    </row>
    <row r="625" spans="2:16" ht="15.75" customHeight="1">
      <c r="B625" s="101"/>
      <c r="D625" s="111"/>
      <c r="E625" s="153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231"/>
    </row>
    <row r="626" spans="2:16" ht="15.75" customHeight="1">
      <c r="B626" s="101"/>
      <c r="D626" s="111"/>
      <c r="E626" s="153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231"/>
    </row>
    <row r="627" spans="2:16" ht="15.75" customHeight="1">
      <c r="B627" s="101"/>
      <c r="D627" s="111"/>
      <c r="E627" s="153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231"/>
    </row>
    <row r="628" spans="2:16" ht="15.75" customHeight="1">
      <c r="B628" s="101"/>
      <c r="D628" s="111"/>
      <c r="E628" s="153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231"/>
    </row>
    <row r="629" spans="2:16" ht="15.75" customHeight="1">
      <c r="B629" s="101"/>
      <c r="D629" s="111"/>
      <c r="E629" s="153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231"/>
    </row>
    <row r="630" spans="2:16" ht="15.75" customHeight="1">
      <c r="B630" s="101"/>
      <c r="D630" s="111"/>
      <c r="E630" s="153"/>
      <c r="F630" s="102"/>
      <c r="G630" s="102"/>
      <c r="H630" s="102"/>
      <c r="I630" s="102"/>
      <c r="J630" s="102"/>
      <c r="K630" s="102"/>
      <c r="L630" s="102"/>
      <c r="M630" s="102"/>
      <c r="N630" s="102"/>
      <c r="O630" s="102"/>
      <c r="P630" s="231"/>
    </row>
    <row r="631" spans="2:16" ht="15.75" customHeight="1">
      <c r="B631" s="101"/>
      <c r="D631" s="111"/>
      <c r="E631" s="153"/>
      <c r="F631" s="102"/>
      <c r="G631" s="102"/>
      <c r="H631" s="102"/>
      <c r="I631" s="102"/>
      <c r="J631" s="102"/>
      <c r="K631" s="102"/>
      <c r="L631" s="102"/>
      <c r="M631" s="102"/>
      <c r="N631" s="102"/>
      <c r="O631" s="102"/>
      <c r="P631" s="231"/>
    </row>
    <row r="632" spans="2:16" ht="15.75" customHeight="1">
      <c r="B632" s="101"/>
      <c r="D632" s="111"/>
      <c r="E632" s="153"/>
      <c r="F632" s="102"/>
      <c r="G632" s="102"/>
      <c r="H632" s="102"/>
      <c r="I632" s="102"/>
      <c r="J632" s="102"/>
      <c r="K632" s="102"/>
      <c r="L632" s="102"/>
      <c r="M632" s="102"/>
      <c r="N632" s="102"/>
      <c r="O632" s="102"/>
      <c r="P632" s="231"/>
    </row>
    <row r="633" spans="2:16" ht="15.75" customHeight="1">
      <c r="B633" s="101"/>
      <c r="D633" s="111"/>
      <c r="E633" s="153"/>
      <c r="F633" s="102"/>
      <c r="G633" s="102"/>
      <c r="H633" s="102"/>
      <c r="I633" s="102"/>
      <c r="J633" s="102"/>
      <c r="K633" s="102"/>
      <c r="L633" s="102"/>
      <c r="M633" s="102"/>
      <c r="N633" s="102"/>
      <c r="O633" s="102"/>
      <c r="P633" s="231"/>
    </row>
    <row r="634" spans="2:16" ht="15.75" customHeight="1">
      <c r="B634" s="101"/>
      <c r="D634" s="111"/>
      <c r="E634" s="153"/>
      <c r="F634" s="102"/>
      <c r="G634" s="102"/>
      <c r="H634" s="102"/>
      <c r="I634" s="102"/>
      <c r="J634" s="102"/>
      <c r="K634" s="102"/>
      <c r="L634" s="102"/>
      <c r="M634" s="102"/>
      <c r="N634" s="102"/>
      <c r="O634" s="102"/>
      <c r="P634" s="231"/>
    </row>
    <row r="635" spans="2:16" ht="15.75" customHeight="1">
      <c r="B635" s="101"/>
      <c r="D635" s="111"/>
      <c r="E635" s="153"/>
      <c r="F635" s="102"/>
      <c r="G635" s="102"/>
      <c r="H635" s="102"/>
      <c r="I635" s="102"/>
      <c r="J635" s="102"/>
      <c r="K635" s="102"/>
      <c r="L635" s="102"/>
      <c r="M635" s="102"/>
      <c r="N635" s="102"/>
      <c r="O635" s="102"/>
      <c r="P635" s="231"/>
    </row>
    <row r="636" spans="2:16" ht="15.75" customHeight="1">
      <c r="B636" s="101"/>
      <c r="D636" s="111"/>
      <c r="E636" s="153"/>
      <c r="F636" s="102"/>
      <c r="G636" s="102"/>
      <c r="H636" s="102"/>
      <c r="I636" s="102"/>
      <c r="J636" s="102"/>
      <c r="K636" s="102"/>
      <c r="L636" s="102"/>
      <c r="M636" s="102"/>
      <c r="N636" s="102"/>
      <c r="O636" s="102"/>
      <c r="P636" s="231"/>
    </row>
    <row r="637" spans="2:16" ht="15.75" customHeight="1">
      <c r="B637" s="101"/>
      <c r="D637" s="111"/>
      <c r="E637" s="153"/>
      <c r="F637" s="102"/>
      <c r="G637" s="102"/>
      <c r="H637" s="102"/>
      <c r="I637" s="102"/>
      <c r="J637" s="102"/>
      <c r="K637" s="102"/>
      <c r="L637" s="102"/>
      <c r="M637" s="102"/>
      <c r="N637" s="102"/>
      <c r="O637" s="102"/>
      <c r="P637" s="231"/>
    </row>
    <row r="638" spans="2:16" ht="15.75" customHeight="1">
      <c r="B638" s="101"/>
      <c r="D638" s="111"/>
      <c r="E638" s="153"/>
      <c r="F638" s="102"/>
      <c r="G638" s="102"/>
      <c r="H638" s="102"/>
      <c r="I638" s="102"/>
      <c r="J638" s="102"/>
      <c r="K638" s="102"/>
      <c r="L638" s="102"/>
      <c r="M638" s="102"/>
      <c r="N638" s="102"/>
      <c r="O638" s="102"/>
      <c r="P638" s="231"/>
    </row>
    <row r="639" spans="2:16" ht="15.75" customHeight="1">
      <c r="B639" s="101"/>
      <c r="D639" s="111"/>
      <c r="E639" s="153"/>
      <c r="F639" s="102"/>
      <c r="G639" s="102"/>
      <c r="H639" s="102"/>
      <c r="I639" s="102"/>
      <c r="J639" s="102"/>
      <c r="K639" s="102"/>
      <c r="L639" s="102"/>
      <c r="M639" s="102"/>
      <c r="N639" s="102"/>
      <c r="O639" s="102"/>
      <c r="P639" s="231"/>
    </row>
    <row r="640" spans="2:16" ht="15.75" customHeight="1">
      <c r="B640" s="101"/>
      <c r="D640" s="111"/>
      <c r="E640" s="153"/>
      <c r="F640" s="102"/>
      <c r="G640" s="102"/>
      <c r="H640" s="102"/>
      <c r="I640" s="102"/>
      <c r="J640" s="102"/>
      <c r="K640" s="102"/>
      <c r="L640" s="102"/>
      <c r="M640" s="102"/>
      <c r="N640" s="102"/>
      <c r="O640" s="102"/>
      <c r="P640" s="231"/>
    </row>
    <row r="641" spans="2:16" ht="15.75" customHeight="1">
      <c r="B641" s="101"/>
      <c r="D641" s="111"/>
      <c r="E641" s="153"/>
      <c r="F641" s="102"/>
      <c r="G641" s="102"/>
      <c r="H641" s="102"/>
      <c r="I641" s="102"/>
      <c r="J641" s="102"/>
      <c r="K641" s="102"/>
      <c r="L641" s="102"/>
      <c r="M641" s="102"/>
      <c r="N641" s="102"/>
      <c r="O641" s="102"/>
      <c r="P641" s="231"/>
    </row>
    <row r="642" spans="2:16" ht="15.75" customHeight="1">
      <c r="B642" s="101"/>
      <c r="D642" s="111"/>
      <c r="E642" s="153"/>
      <c r="F642" s="102"/>
      <c r="G642" s="102"/>
      <c r="H642" s="102"/>
      <c r="I642" s="102"/>
      <c r="J642" s="102"/>
      <c r="K642" s="102"/>
      <c r="L642" s="102"/>
      <c r="M642" s="102"/>
      <c r="N642" s="102"/>
      <c r="O642" s="102"/>
      <c r="P642" s="231"/>
    </row>
    <row r="643" spans="2:16" ht="15.75" customHeight="1">
      <c r="B643" s="101"/>
      <c r="D643" s="111"/>
      <c r="E643" s="153"/>
      <c r="F643" s="102"/>
      <c r="G643" s="102"/>
      <c r="H643" s="102"/>
      <c r="I643" s="102"/>
      <c r="J643" s="102"/>
      <c r="K643" s="102"/>
      <c r="L643" s="102"/>
      <c r="M643" s="102"/>
      <c r="N643" s="102"/>
      <c r="O643" s="102"/>
      <c r="P643" s="231"/>
    </row>
    <row r="644" spans="2:16" ht="15.75" customHeight="1">
      <c r="B644" s="101"/>
      <c r="D644" s="111"/>
      <c r="E644" s="153"/>
      <c r="F644" s="102"/>
      <c r="G644" s="102"/>
      <c r="H644" s="102"/>
      <c r="I644" s="102"/>
      <c r="J644" s="102"/>
      <c r="K644" s="102"/>
      <c r="L644" s="102"/>
      <c r="M644" s="102"/>
      <c r="N644" s="102"/>
      <c r="O644" s="102"/>
      <c r="P644" s="231"/>
    </row>
    <row r="645" spans="2:16" ht="15.75" customHeight="1">
      <c r="B645" s="101"/>
      <c r="D645" s="111"/>
      <c r="E645" s="153"/>
      <c r="F645" s="102"/>
      <c r="G645" s="102"/>
      <c r="H645" s="102"/>
      <c r="I645" s="102"/>
      <c r="J645" s="102"/>
      <c r="K645" s="102"/>
      <c r="L645" s="102"/>
      <c r="M645" s="102"/>
      <c r="N645" s="102"/>
      <c r="O645" s="102"/>
      <c r="P645" s="231"/>
    </row>
    <row r="646" spans="2:16" ht="15.75" customHeight="1">
      <c r="B646" s="101"/>
      <c r="D646" s="111"/>
      <c r="E646" s="153"/>
      <c r="F646" s="102"/>
      <c r="G646" s="102"/>
      <c r="H646" s="102"/>
      <c r="I646" s="102"/>
      <c r="J646" s="102"/>
      <c r="K646" s="102"/>
      <c r="L646" s="102"/>
      <c r="M646" s="102"/>
      <c r="N646" s="102"/>
      <c r="O646" s="102"/>
      <c r="P646" s="231"/>
    </row>
    <row r="647" spans="2:16" ht="15.75" customHeight="1">
      <c r="B647" s="101"/>
      <c r="D647" s="111"/>
      <c r="E647" s="153"/>
      <c r="F647" s="102"/>
      <c r="G647" s="102"/>
      <c r="H647" s="102"/>
      <c r="I647" s="102"/>
      <c r="J647" s="102"/>
      <c r="K647" s="102"/>
      <c r="L647" s="102"/>
      <c r="M647" s="102"/>
      <c r="N647" s="102"/>
      <c r="O647" s="102"/>
      <c r="P647" s="231"/>
    </row>
    <row r="648" spans="2:16" ht="15.75" customHeight="1">
      <c r="B648" s="101"/>
      <c r="D648" s="111"/>
      <c r="E648" s="153"/>
      <c r="F648" s="102"/>
      <c r="G648" s="102"/>
      <c r="H648" s="102"/>
      <c r="I648" s="102"/>
      <c r="J648" s="102"/>
      <c r="K648" s="102"/>
      <c r="L648" s="102"/>
      <c r="M648" s="102"/>
      <c r="N648" s="102"/>
      <c r="O648" s="102"/>
      <c r="P648" s="231"/>
    </row>
    <row r="649" spans="2:16" ht="15.75" customHeight="1">
      <c r="B649" s="101"/>
      <c r="D649" s="111"/>
      <c r="E649" s="153"/>
      <c r="F649" s="102"/>
      <c r="G649" s="102"/>
      <c r="H649" s="102"/>
      <c r="I649" s="102"/>
      <c r="J649" s="102"/>
      <c r="K649" s="102"/>
      <c r="L649" s="102"/>
      <c r="M649" s="102"/>
      <c r="N649" s="102"/>
      <c r="O649" s="102"/>
      <c r="P649" s="231"/>
    </row>
    <row r="650" spans="2:16" ht="15.75" customHeight="1">
      <c r="B650" s="101"/>
      <c r="D650" s="111"/>
      <c r="E650" s="153"/>
      <c r="F650" s="102"/>
      <c r="G650" s="102"/>
      <c r="H650" s="102"/>
      <c r="I650" s="102"/>
      <c r="J650" s="102"/>
      <c r="K650" s="102"/>
      <c r="L650" s="102"/>
      <c r="M650" s="102"/>
      <c r="N650" s="102"/>
      <c r="O650" s="102"/>
      <c r="P650" s="231"/>
    </row>
    <row r="651" spans="2:16" ht="15.75" customHeight="1">
      <c r="B651" s="101"/>
      <c r="D651" s="111"/>
      <c r="E651" s="153"/>
      <c r="F651" s="102"/>
      <c r="G651" s="102"/>
      <c r="H651" s="102"/>
      <c r="I651" s="102"/>
      <c r="J651" s="102"/>
      <c r="K651" s="102"/>
      <c r="L651" s="102"/>
      <c r="M651" s="102"/>
      <c r="N651" s="102"/>
      <c r="O651" s="102"/>
      <c r="P651" s="231"/>
    </row>
    <row r="652" spans="2:16" ht="15.75" customHeight="1">
      <c r="B652" s="101"/>
      <c r="D652" s="111"/>
      <c r="E652" s="153"/>
      <c r="F652" s="102"/>
      <c r="G652" s="102"/>
      <c r="H652" s="102"/>
      <c r="I652" s="102"/>
      <c r="J652" s="102"/>
      <c r="K652" s="102"/>
      <c r="L652" s="102"/>
      <c r="M652" s="102"/>
      <c r="N652" s="102"/>
      <c r="O652" s="102"/>
      <c r="P652" s="231"/>
    </row>
    <row r="653" spans="2:16" ht="15.75" customHeight="1">
      <c r="B653" s="101"/>
      <c r="D653" s="111"/>
      <c r="E653" s="153"/>
      <c r="F653" s="102"/>
      <c r="G653" s="102"/>
      <c r="H653" s="102"/>
      <c r="I653" s="102"/>
      <c r="J653" s="102"/>
      <c r="K653" s="102"/>
      <c r="L653" s="102"/>
      <c r="M653" s="102"/>
      <c r="N653" s="102"/>
      <c r="O653" s="102"/>
      <c r="P653" s="231"/>
    </row>
    <row r="654" spans="2:16" ht="15.75" customHeight="1">
      <c r="B654" s="101"/>
      <c r="D654" s="111"/>
      <c r="E654" s="153"/>
      <c r="F654" s="102"/>
      <c r="G654" s="102"/>
      <c r="H654" s="102"/>
      <c r="I654" s="102"/>
      <c r="J654" s="102"/>
      <c r="K654" s="102"/>
      <c r="L654" s="102"/>
      <c r="M654" s="102"/>
      <c r="N654" s="102"/>
      <c r="O654" s="102"/>
      <c r="P654" s="231"/>
    </row>
    <row r="655" spans="2:16" ht="15.75" customHeight="1">
      <c r="B655" s="101"/>
      <c r="D655" s="111"/>
      <c r="E655" s="153"/>
      <c r="F655" s="102"/>
      <c r="G655" s="102"/>
      <c r="H655" s="102"/>
      <c r="I655" s="102"/>
      <c r="J655" s="102"/>
      <c r="K655" s="102"/>
      <c r="L655" s="102"/>
      <c r="M655" s="102"/>
      <c r="N655" s="102"/>
      <c r="O655" s="102"/>
      <c r="P655" s="231"/>
    </row>
    <row r="656" spans="2:16" ht="15.75" customHeight="1">
      <c r="B656" s="101"/>
      <c r="D656" s="111"/>
      <c r="E656" s="153"/>
      <c r="F656" s="102"/>
      <c r="G656" s="102"/>
      <c r="H656" s="102"/>
      <c r="I656" s="102"/>
      <c r="J656" s="102"/>
      <c r="K656" s="102"/>
      <c r="L656" s="102"/>
      <c r="M656" s="102"/>
      <c r="N656" s="102"/>
      <c r="O656" s="102"/>
      <c r="P656" s="231"/>
    </row>
    <row r="657" spans="2:16" ht="15.75" customHeight="1">
      <c r="B657" s="101"/>
      <c r="D657" s="111"/>
      <c r="E657" s="153"/>
      <c r="F657" s="102"/>
      <c r="G657" s="102"/>
      <c r="H657" s="102"/>
      <c r="I657" s="102"/>
      <c r="J657" s="102"/>
      <c r="K657" s="102"/>
      <c r="L657" s="102"/>
      <c r="M657" s="102"/>
      <c r="N657" s="102"/>
      <c r="O657" s="102"/>
      <c r="P657" s="231"/>
    </row>
    <row r="658" spans="2:16" ht="15.75" customHeight="1">
      <c r="B658" s="101"/>
      <c r="D658" s="111"/>
      <c r="E658" s="153"/>
      <c r="F658" s="102"/>
      <c r="G658" s="102"/>
      <c r="H658" s="102"/>
      <c r="I658" s="102"/>
      <c r="J658" s="102"/>
      <c r="K658" s="102"/>
      <c r="L658" s="102"/>
      <c r="M658" s="102"/>
      <c r="N658" s="102"/>
      <c r="O658" s="102"/>
      <c r="P658" s="231"/>
    </row>
    <row r="659" spans="2:16" ht="15.75" customHeight="1">
      <c r="B659" s="101"/>
      <c r="D659" s="111"/>
      <c r="E659" s="153"/>
      <c r="F659" s="102"/>
      <c r="G659" s="102"/>
      <c r="H659" s="102"/>
      <c r="I659" s="102"/>
      <c r="J659" s="102"/>
      <c r="K659" s="102"/>
      <c r="L659" s="102"/>
      <c r="M659" s="102"/>
      <c r="N659" s="102"/>
      <c r="O659" s="102"/>
      <c r="P659" s="231"/>
    </row>
    <row r="660" spans="2:16" ht="15.75" customHeight="1">
      <c r="B660" s="101"/>
      <c r="D660" s="111"/>
      <c r="E660" s="153"/>
      <c r="F660" s="102"/>
      <c r="G660" s="102"/>
      <c r="H660" s="102"/>
      <c r="I660" s="102"/>
      <c r="J660" s="102"/>
      <c r="K660" s="102"/>
      <c r="L660" s="102"/>
      <c r="M660" s="102"/>
      <c r="N660" s="102"/>
      <c r="O660" s="102"/>
      <c r="P660" s="231"/>
    </row>
    <row r="661" spans="2:16" ht="15.75" customHeight="1">
      <c r="B661" s="101"/>
      <c r="D661" s="111"/>
      <c r="E661" s="153"/>
      <c r="F661" s="102"/>
      <c r="G661" s="102"/>
      <c r="H661" s="102"/>
      <c r="I661" s="102"/>
      <c r="J661" s="102"/>
      <c r="K661" s="102"/>
      <c r="L661" s="102"/>
      <c r="M661" s="102"/>
      <c r="N661" s="102"/>
      <c r="O661" s="102"/>
      <c r="P661" s="231"/>
    </row>
    <row r="662" spans="2:16" ht="15.75" customHeight="1">
      <c r="B662" s="101"/>
      <c r="D662" s="111"/>
      <c r="E662" s="153"/>
      <c r="F662" s="102"/>
      <c r="G662" s="102"/>
      <c r="H662" s="102"/>
      <c r="I662" s="102"/>
      <c r="J662" s="102"/>
      <c r="K662" s="102"/>
      <c r="L662" s="102"/>
      <c r="M662" s="102"/>
      <c r="N662" s="102"/>
      <c r="O662" s="102"/>
      <c r="P662" s="231"/>
    </row>
    <row r="663" spans="2:16" ht="15.75" customHeight="1">
      <c r="B663" s="101"/>
      <c r="D663" s="111"/>
      <c r="E663" s="153"/>
      <c r="F663" s="102"/>
      <c r="G663" s="102"/>
      <c r="H663" s="102"/>
      <c r="I663" s="102"/>
      <c r="J663" s="102"/>
      <c r="K663" s="102"/>
      <c r="L663" s="102"/>
      <c r="M663" s="102"/>
      <c r="N663" s="102"/>
      <c r="O663" s="102"/>
      <c r="P663" s="231"/>
    </row>
    <row r="664" spans="2:16" ht="15.75" customHeight="1">
      <c r="B664" s="101"/>
      <c r="D664" s="111"/>
      <c r="E664" s="153"/>
      <c r="F664" s="102"/>
      <c r="G664" s="102"/>
      <c r="H664" s="102"/>
      <c r="I664" s="102"/>
      <c r="J664" s="102"/>
      <c r="K664" s="102"/>
      <c r="L664" s="102"/>
      <c r="M664" s="102"/>
      <c r="N664" s="102"/>
      <c r="O664" s="102"/>
      <c r="P664" s="231"/>
    </row>
    <row r="665" spans="2:16" ht="15.75" customHeight="1">
      <c r="B665" s="101"/>
      <c r="D665" s="111"/>
      <c r="E665" s="153"/>
      <c r="F665" s="102"/>
      <c r="G665" s="102"/>
      <c r="H665" s="102"/>
      <c r="I665" s="102"/>
      <c r="J665" s="102"/>
      <c r="K665" s="102"/>
      <c r="L665" s="102"/>
      <c r="M665" s="102"/>
      <c r="N665" s="102"/>
      <c r="O665" s="102"/>
      <c r="P665" s="231"/>
    </row>
    <row r="666" spans="2:16" ht="15.75" customHeight="1">
      <c r="B666" s="101"/>
      <c r="D666" s="111"/>
      <c r="E666" s="153"/>
      <c r="F666" s="102"/>
      <c r="G666" s="102"/>
      <c r="H666" s="102"/>
      <c r="I666" s="102"/>
      <c r="J666" s="102"/>
      <c r="K666" s="102"/>
      <c r="L666" s="102"/>
      <c r="M666" s="102"/>
      <c r="N666" s="102"/>
      <c r="O666" s="102"/>
      <c r="P666" s="231"/>
    </row>
    <row r="667" spans="2:16" ht="15.75" customHeight="1">
      <c r="B667" s="101"/>
      <c r="D667" s="111"/>
      <c r="E667" s="153"/>
      <c r="F667" s="102"/>
      <c r="G667" s="102"/>
      <c r="H667" s="102"/>
      <c r="I667" s="102"/>
      <c r="J667" s="102"/>
      <c r="K667" s="102"/>
      <c r="L667" s="102"/>
      <c r="M667" s="102"/>
      <c r="N667" s="102"/>
      <c r="O667" s="102"/>
      <c r="P667" s="231"/>
    </row>
    <row r="668" spans="2:16" ht="15.75" customHeight="1">
      <c r="B668" s="101"/>
      <c r="D668" s="111"/>
      <c r="E668" s="153"/>
      <c r="F668" s="102"/>
      <c r="G668" s="102"/>
      <c r="H668" s="102"/>
      <c r="I668" s="102"/>
      <c r="J668" s="102"/>
      <c r="K668" s="102"/>
      <c r="L668" s="102"/>
      <c r="M668" s="102"/>
      <c r="N668" s="102"/>
      <c r="O668" s="102"/>
      <c r="P668" s="231"/>
    </row>
    <row r="669" spans="2:16" ht="15.75" customHeight="1">
      <c r="B669" s="101"/>
      <c r="D669" s="111"/>
      <c r="E669" s="153"/>
      <c r="F669" s="102"/>
      <c r="G669" s="102"/>
      <c r="H669" s="102"/>
      <c r="I669" s="102"/>
      <c r="J669" s="102"/>
      <c r="K669" s="102"/>
      <c r="L669" s="102"/>
      <c r="M669" s="102"/>
      <c r="N669" s="102"/>
      <c r="O669" s="102"/>
      <c r="P669" s="231"/>
    </row>
    <row r="670" spans="2:16" ht="15.75" customHeight="1">
      <c r="B670" s="101"/>
      <c r="D670" s="111"/>
      <c r="E670" s="153"/>
      <c r="F670" s="102"/>
      <c r="G670" s="102"/>
      <c r="H670" s="102"/>
      <c r="I670" s="102"/>
      <c r="J670" s="102"/>
      <c r="K670" s="102"/>
      <c r="L670" s="102"/>
      <c r="M670" s="102"/>
      <c r="N670" s="102"/>
      <c r="O670" s="102"/>
      <c r="P670" s="231"/>
    </row>
    <row r="671" spans="2:16" ht="15.75" customHeight="1">
      <c r="B671" s="101"/>
      <c r="D671" s="111"/>
      <c r="E671" s="153"/>
      <c r="F671" s="102"/>
      <c r="G671" s="102"/>
      <c r="H671" s="102"/>
      <c r="I671" s="102"/>
      <c r="J671" s="102"/>
      <c r="K671" s="102"/>
      <c r="L671" s="102"/>
      <c r="M671" s="102"/>
      <c r="N671" s="102"/>
      <c r="O671" s="102"/>
      <c r="P671" s="231"/>
    </row>
    <row r="672" spans="2:16" ht="15.75" customHeight="1">
      <c r="B672" s="101"/>
      <c r="D672" s="111"/>
      <c r="E672" s="153"/>
      <c r="F672" s="102"/>
      <c r="G672" s="102"/>
      <c r="H672" s="102"/>
      <c r="I672" s="102"/>
      <c r="J672" s="102"/>
      <c r="K672" s="102"/>
      <c r="L672" s="102"/>
      <c r="M672" s="102"/>
      <c r="N672" s="102"/>
      <c r="O672" s="102"/>
      <c r="P672" s="231"/>
    </row>
    <row r="673" spans="2:16" ht="15.75" customHeight="1">
      <c r="B673" s="101"/>
      <c r="D673" s="111"/>
      <c r="E673" s="153"/>
      <c r="F673" s="102"/>
      <c r="G673" s="102"/>
      <c r="H673" s="102"/>
      <c r="I673" s="102"/>
      <c r="J673" s="102"/>
      <c r="K673" s="102"/>
      <c r="L673" s="102"/>
      <c r="M673" s="102"/>
      <c r="N673" s="102"/>
      <c r="O673" s="102"/>
      <c r="P673" s="231"/>
    </row>
    <row r="674" spans="2:16" ht="15.75" customHeight="1">
      <c r="B674" s="101"/>
      <c r="D674" s="111"/>
      <c r="E674" s="153"/>
      <c r="F674" s="102"/>
      <c r="G674" s="102"/>
      <c r="H674" s="102"/>
      <c r="I674" s="102"/>
      <c r="J674" s="102"/>
      <c r="K674" s="102"/>
      <c r="L674" s="102"/>
      <c r="M674" s="102"/>
      <c r="N674" s="102"/>
      <c r="O674" s="102"/>
      <c r="P674" s="231"/>
    </row>
    <row r="675" spans="2:16" ht="15.75" customHeight="1">
      <c r="B675" s="101"/>
      <c r="D675" s="111"/>
      <c r="E675" s="153"/>
      <c r="F675" s="102"/>
      <c r="G675" s="102"/>
      <c r="H675" s="102"/>
      <c r="I675" s="102"/>
      <c r="J675" s="102"/>
      <c r="K675" s="102"/>
      <c r="L675" s="102"/>
      <c r="M675" s="102"/>
      <c r="N675" s="102"/>
      <c r="O675" s="102"/>
      <c r="P675" s="231"/>
    </row>
    <row r="676" spans="2:16" ht="15.75" customHeight="1">
      <c r="B676" s="101"/>
      <c r="D676" s="111"/>
      <c r="E676" s="153"/>
      <c r="F676" s="102"/>
      <c r="G676" s="102"/>
      <c r="H676" s="102"/>
      <c r="I676" s="102"/>
      <c r="J676" s="102"/>
      <c r="K676" s="102"/>
      <c r="L676" s="102"/>
      <c r="M676" s="102"/>
      <c r="N676" s="102"/>
      <c r="O676" s="102"/>
      <c r="P676" s="231"/>
    </row>
    <row r="677" spans="2:16" ht="15.75" customHeight="1">
      <c r="B677" s="101"/>
      <c r="D677" s="111"/>
      <c r="E677" s="153"/>
      <c r="F677" s="102"/>
      <c r="G677" s="102"/>
      <c r="H677" s="102"/>
      <c r="I677" s="102"/>
      <c r="J677" s="102"/>
      <c r="K677" s="102"/>
      <c r="L677" s="102"/>
      <c r="M677" s="102"/>
      <c r="N677" s="102"/>
      <c r="O677" s="102"/>
      <c r="P677" s="231"/>
    </row>
    <row r="678" spans="2:16" ht="15.75" customHeight="1">
      <c r="B678" s="101"/>
      <c r="D678" s="111"/>
      <c r="E678" s="153"/>
      <c r="F678" s="102"/>
      <c r="G678" s="102"/>
      <c r="H678" s="102"/>
      <c r="I678" s="102"/>
      <c r="J678" s="102"/>
      <c r="K678" s="102"/>
      <c r="L678" s="102"/>
      <c r="M678" s="102"/>
      <c r="N678" s="102"/>
      <c r="O678" s="102"/>
      <c r="P678" s="231"/>
    </row>
    <row r="679" spans="2:16" ht="15.75" customHeight="1">
      <c r="B679" s="101"/>
      <c r="D679" s="111"/>
      <c r="E679" s="153"/>
      <c r="F679" s="102"/>
      <c r="G679" s="102"/>
      <c r="H679" s="102"/>
      <c r="I679" s="102"/>
      <c r="J679" s="102"/>
      <c r="K679" s="102"/>
      <c r="L679" s="102"/>
      <c r="M679" s="102"/>
      <c r="N679" s="102"/>
      <c r="O679" s="102"/>
      <c r="P679" s="231"/>
    </row>
    <row r="680" spans="2:16" ht="15.75" customHeight="1">
      <c r="B680" s="101"/>
      <c r="D680" s="111"/>
      <c r="E680" s="153"/>
      <c r="F680" s="102"/>
      <c r="G680" s="102"/>
      <c r="H680" s="102"/>
      <c r="I680" s="102"/>
      <c r="J680" s="102"/>
      <c r="K680" s="102"/>
      <c r="L680" s="102"/>
      <c r="M680" s="102"/>
      <c r="N680" s="102"/>
      <c r="O680" s="102"/>
      <c r="P680" s="231"/>
    </row>
    <row r="681" spans="2:16" ht="15.75" customHeight="1">
      <c r="B681" s="101"/>
      <c r="D681" s="111"/>
      <c r="E681" s="153"/>
      <c r="F681" s="102"/>
      <c r="G681" s="102"/>
      <c r="H681" s="102"/>
      <c r="I681" s="102"/>
      <c r="J681" s="102"/>
      <c r="K681" s="102"/>
      <c r="L681" s="102"/>
      <c r="M681" s="102"/>
      <c r="N681" s="102"/>
      <c r="O681" s="102"/>
      <c r="P681" s="231"/>
    </row>
    <row r="682" spans="2:16" ht="15.75" customHeight="1">
      <c r="B682" s="101"/>
      <c r="D682" s="111"/>
      <c r="E682" s="153"/>
      <c r="F682" s="102"/>
      <c r="G682" s="102"/>
      <c r="H682" s="102"/>
      <c r="I682" s="102"/>
      <c r="J682" s="102"/>
      <c r="K682" s="102"/>
      <c r="L682" s="102"/>
      <c r="M682" s="102"/>
      <c r="N682" s="102"/>
      <c r="O682" s="102"/>
      <c r="P682" s="231"/>
    </row>
    <row r="683" spans="2:16" ht="15.75" customHeight="1">
      <c r="B683" s="101"/>
      <c r="D683" s="111"/>
      <c r="E683" s="153"/>
      <c r="F683" s="102"/>
      <c r="G683" s="102"/>
      <c r="H683" s="102"/>
      <c r="I683" s="102"/>
      <c r="J683" s="102"/>
      <c r="K683" s="102"/>
      <c r="L683" s="102"/>
      <c r="M683" s="102"/>
      <c r="N683" s="102"/>
      <c r="O683" s="102"/>
      <c r="P683" s="231"/>
    </row>
    <row r="684" spans="2:16" ht="15.75" customHeight="1">
      <c r="B684" s="101"/>
      <c r="D684" s="111"/>
      <c r="E684" s="153"/>
      <c r="F684" s="102"/>
      <c r="G684" s="102"/>
      <c r="H684" s="102"/>
      <c r="I684" s="102"/>
      <c r="J684" s="102"/>
      <c r="K684" s="102"/>
      <c r="L684" s="102"/>
      <c r="M684" s="102"/>
      <c r="N684" s="102"/>
      <c r="O684" s="102"/>
      <c r="P684" s="231"/>
    </row>
    <row r="685" spans="2:16" ht="15.75" customHeight="1">
      <c r="B685" s="101"/>
      <c r="D685" s="111"/>
      <c r="E685" s="153"/>
      <c r="F685" s="102"/>
      <c r="G685" s="102"/>
      <c r="H685" s="102"/>
      <c r="I685" s="102"/>
      <c r="J685" s="102"/>
      <c r="K685" s="102"/>
      <c r="L685" s="102"/>
      <c r="M685" s="102"/>
      <c r="N685" s="102"/>
      <c r="O685" s="102"/>
      <c r="P685" s="231"/>
    </row>
    <row r="686" spans="2:16" ht="15.75" customHeight="1">
      <c r="B686" s="101"/>
      <c r="D686" s="111"/>
      <c r="E686" s="153"/>
      <c r="F686" s="102"/>
      <c r="G686" s="102"/>
      <c r="H686" s="102"/>
      <c r="I686" s="102"/>
      <c r="J686" s="102"/>
      <c r="K686" s="102"/>
      <c r="L686" s="102"/>
      <c r="M686" s="102"/>
      <c r="N686" s="102"/>
      <c r="O686" s="102"/>
      <c r="P686" s="231"/>
    </row>
    <row r="687" spans="2:16" ht="15.75" customHeight="1">
      <c r="B687" s="101"/>
      <c r="D687" s="111"/>
      <c r="E687" s="153"/>
      <c r="F687" s="102"/>
      <c r="G687" s="102"/>
      <c r="H687" s="102"/>
      <c r="I687" s="102"/>
      <c r="J687" s="102"/>
      <c r="K687" s="102"/>
      <c r="L687" s="102"/>
      <c r="M687" s="102"/>
      <c r="N687" s="102"/>
      <c r="O687" s="102"/>
      <c r="P687" s="231"/>
    </row>
    <row r="688" spans="2:16" ht="15.75" customHeight="1">
      <c r="B688" s="101"/>
      <c r="D688" s="111"/>
      <c r="E688" s="153"/>
      <c r="F688" s="102"/>
      <c r="G688" s="102"/>
      <c r="H688" s="102"/>
      <c r="I688" s="102"/>
      <c r="J688" s="102"/>
      <c r="K688" s="102"/>
      <c r="L688" s="102"/>
      <c r="M688" s="102"/>
      <c r="N688" s="102"/>
      <c r="O688" s="102"/>
      <c r="P688" s="231"/>
    </row>
    <row r="689" spans="2:16" ht="15.75" customHeight="1">
      <c r="B689" s="101"/>
      <c r="D689" s="111"/>
      <c r="E689" s="153"/>
      <c r="F689" s="102"/>
      <c r="G689" s="102"/>
      <c r="H689" s="102"/>
      <c r="I689" s="102"/>
      <c r="J689" s="102"/>
      <c r="K689" s="102"/>
      <c r="L689" s="102"/>
      <c r="M689" s="102"/>
      <c r="N689" s="102"/>
      <c r="O689" s="102"/>
      <c r="P689" s="231"/>
    </row>
    <row r="690" spans="2:16" ht="15.75" customHeight="1">
      <c r="B690" s="101"/>
      <c r="D690" s="111"/>
      <c r="E690" s="153"/>
      <c r="F690" s="102"/>
      <c r="G690" s="102"/>
      <c r="H690" s="102"/>
      <c r="I690" s="102"/>
      <c r="J690" s="102"/>
      <c r="K690" s="102"/>
      <c r="L690" s="102"/>
      <c r="M690" s="102"/>
      <c r="N690" s="102"/>
      <c r="O690" s="102"/>
      <c r="P690" s="231"/>
    </row>
    <row r="691" spans="2:16" ht="15.75" customHeight="1">
      <c r="B691" s="101"/>
      <c r="D691" s="111"/>
      <c r="E691" s="153"/>
      <c r="F691" s="102"/>
      <c r="G691" s="102"/>
      <c r="H691" s="102"/>
      <c r="I691" s="102"/>
      <c r="J691" s="102"/>
      <c r="K691" s="102"/>
      <c r="L691" s="102"/>
      <c r="M691" s="102"/>
      <c r="N691" s="102"/>
      <c r="O691" s="102"/>
      <c r="P691" s="231"/>
    </row>
    <row r="692" spans="2:16" ht="15.75" customHeight="1">
      <c r="B692" s="101"/>
      <c r="D692" s="111"/>
      <c r="E692" s="153"/>
      <c r="F692" s="102"/>
      <c r="G692" s="102"/>
      <c r="H692" s="102"/>
      <c r="I692" s="102"/>
      <c r="J692" s="102"/>
      <c r="K692" s="102"/>
      <c r="L692" s="102"/>
      <c r="M692" s="102"/>
      <c r="N692" s="102"/>
      <c r="O692" s="102"/>
      <c r="P692" s="231"/>
    </row>
    <row r="693" spans="2:16" ht="15.75" customHeight="1">
      <c r="B693" s="101"/>
      <c r="D693" s="111"/>
      <c r="E693" s="153"/>
      <c r="F693" s="102"/>
      <c r="G693" s="102"/>
      <c r="H693" s="102"/>
      <c r="I693" s="102"/>
      <c r="J693" s="102"/>
      <c r="K693" s="102"/>
      <c r="L693" s="102"/>
      <c r="M693" s="102"/>
      <c r="N693" s="102"/>
      <c r="O693" s="102"/>
      <c r="P693" s="231"/>
    </row>
    <row r="694" spans="2:16" ht="15.75" customHeight="1">
      <c r="B694" s="101"/>
      <c r="D694" s="111"/>
      <c r="E694" s="153"/>
      <c r="F694" s="102"/>
      <c r="G694" s="102"/>
      <c r="H694" s="102"/>
      <c r="I694" s="102"/>
      <c r="J694" s="102"/>
      <c r="K694" s="102"/>
      <c r="L694" s="102"/>
      <c r="M694" s="102"/>
      <c r="N694" s="102"/>
      <c r="O694" s="102"/>
      <c r="P694" s="231"/>
    </row>
    <row r="695" spans="2:16" ht="15.75" customHeight="1">
      <c r="B695" s="101"/>
      <c r="D695" s="111"/>
      <c r="E695" s="153"/>
      <c r="F695" s="102"/>
      <c r="G695" s="102"/>
      <c r="H695" s="102"/>
      <c r="I695" s="102"/>
      <c r="J695" s="102"/>
      <c r="K695" s="102"/>
      <c r="L695" s="102"/>
      <c r="M695" s="102"/>
      <c r="N695" s="102"/>
      <c r="O695" s="102"/>
      <c r="P695" s="231"/>
    </row>
    <row r="696" spans="2:16" ht="15.75" customHeight="1">
      <c r="B696" s="101"/>
      <c r="D696" s="111"/>
      <c r="E696" s="153"/>
      <c r="F696" s="102"/>
      <c r="G696" s="102"/>
      <c r="H696" s="102"/>
      <c r="I696" s="102"/>
      <c r="J696" s="102"/>
      <c r="K696" s="102"/>
      <c r="L696" s="102"/>
      <c r="M696" s="102"/>
      <c r="N696" s="102"/>
      <c r="O696" s="102"/>
      <c r="P696" s="231"/>
    </row>
    <row r="697" spans="2:16" ht="15.75" customHeight="1">
      <c r="B697" s="101"/>
      <c r="D697" s="111"/>
      <c r="E697" s="153"/>
      <c r="F697" s="102"/>
      <c r="G697" s="102"/>
      <c r="H697" s="102"/>
      <c r="I697" s="102"/>
      <c r="J697" s="102"/>
      <c r="K697" s="102"/>
      <c r="L697" s="102"/>
      <c r="M697" s="102"/>
      <c r="N697" s="102"/>
      <c r="O697" s="102"/>
      <c r="P697" s="231"/>
    </row>
    <row r="698" spans="2:16" ht="15.75" customHeight="1">
      <c r="B698" s="101"/>
      <c r="D698" s="111"/>
      <c r="E698" s="153"/>
      <c r="F698" s="102"/>
      <c r="G698" s="102"/>
      <c r="H698" s="102"/>
      <c r="I698" s="102"/>
      <c r="J698" s="102"/>
      <c r="K698" s="102"/>
      <c r="L698" s="102"/>
      <c r="M698" s="102"/>
      <c r="N698" s="102"/>
      <c r="O698" s="102"/>
      <c r="P698" s="231"/>
    </row>
    <row r="699" spans="2:16" ht="15.75" customHeight="1">
      <c r="B699" s="101"/>
      <c r="D699" s="111"/>
      <c r="E699" s="153"/>
      <c r="F699" s="102"/>
      <c r="G699" s="102"/>
      <c r="H699" s="102"/>
      <c r="I699" s="102"/>
      <c r="J699" s="102"/>
      <c r="K699" s="102"/>
      <c r="L699" s="102"/>
      <c r="M699" s="102"/>
      <c r="N699" s="102"/>
      <c r="O699" s="102"/>
      <c r="P699" s="231"/>
    </row>
    <row r="700" spans="2:16" ht="15.75" customHeight="1">
      <c r="B700" s="101"/>
      <c r="D700" s="111"/>
      <c r="E700" s="153"/>
      <c r="F700" s="102"/>
      <c r="G700" s="102"/>
      <c r="H700" s="102"/>
      <c r="I700" s="102"/>
      <c r="J700" s="102"/>
      <c r="K700" s="102"/>
      <c r="L700" s="102"/>
      <c r="M700" s="102"/>
      <c r="N700" s="102"/>
      <c r="O700" s="102"/>
      <c r="P700" s="231"/>
    </row>
    <row r="701" spans="2:16" ht="15.75" customHeight="1">
      <c r="B701" s="101"/>
      <c r="D701" s="111"/>
      <c r="E701" s="153"/>
      <c r="F701" s="102"/>
      <c r="G701" s="102"/>
      <c r="H701" s="102"/>
      <c r="I701" s="102"/>
      <c r="J701" s="102"/>
      <c r="K701" s="102"/>
      <c r="L701" s="102"/>
      <c r="M701" s="102"/>
      <c r="N701" s="102"/>
      <c r="O701" s="102"/>
      <c r="P701" s="231"/>
    </row>
    <row r="702" spans="2:16" ht="15.75" customHeight="1">
      <c r="B702" s="101"/>
      <c r="D702" s="111"/>
      <c r="E702" s="153"/>
      <c r="F702" s="102"/>
      <c r="G702" s="102"/>
      <c r="H702" s="102"/>
      <c r="I702" s="102"/>
      <c r="J702" s="102"/>
      <c r="K702" s="102"/>
      <c r="L702" s="102"/>
      <c r="M702" s="102"/>
      <c r="N702" s="102"/>
      <c r="O702" s="102"/>
      <c r="P702" s="231"/>
    </row>
    <row r="703" spans="2:16" ht="15.75" customHeight="1">
      <c r="B703" s="101"/>
      <c r="D703" s="111"/>
      <c r="E703" s="153"/>
      <c r="F703" s="102"/>
      <c r="G703" s="102"/>
      <c r="H703" s="102"/>
      <c r="I703" s="102"/>
      <c r="J703" s="102"/>
      <c r="K703" s="102"/>
      <c r="L703" s="102"/>
      <c r="M703" s="102"/>
      <c r="N703" s="102"/>
      <c r="O703" s="102"/>
      <c r="P703" s="231"/>
    </row>
    <row r="704" spans="2:16" ht="15.75" customHeight="1">
      <c r="B704" s="101"/>
      <c r="D704" s="111"/>
      <c r="E704" s="153"/>
      <c r="F704" s="102"/>
      <c r="G704" s="102"/>
      <c r="H704" s="102"/>
      <c r="I704" s="102"/>
      <c r="J704" s="102"/>
      <c r="K704" s="102"/>
      <c r="L704" s="102"/>
      <c r="M704" s="102"/>
      <c r="N704" s="102"/>
      <c r="O704" s="102"/>
      <c r="P704" s="231"/>
    </row>
    <row r="705" spans="2:16" ht="15.75" customHeight="1">
      <c r="B705" s="101"/>
      <c r="D705" s="111"/>
      <c r="E705" s="153"/>
      <c r="F705" s="102"/>
      <c r="G705" s="102"/>
      <c r="H705" s="102"/>
      <c r="I705" s="102"/>
      <c r="J705" s="102"/>
      <c r="K705" s="102"/>
      <c r="L705" s="102"/>
      <c r="M705" s="102"/>
      <c r="N705" s="102"/>
      <c r="O705" s="102"/>
      <c r="P705" s="231"/>
    </row>
    <row r="706" spans="2:16" ht="15.75" customHeight="1">
      <c r="B706" s="101"/>
      <c r="D706" s="111"/>
      <c r="E706" s="153"/>
      <c r="F706" s="102"/>
      <c r="G706" s="102"/>
      <c r="H706" s="102"/>
      <c r="I706" s="102"/>
      <c r="J706" s="102"/>
      <c r="K706" s="102"/>
      <c r="L706" s="102"/>
      <c r="M706" s="102"/>
      <c r="N706" s="102"/>
      <c r="O706" s="102"/>
      <c r="P706" s="231"/>
    </row>
    <row r="707" spans="2:16" ht="15.75" customHeight="1">
      <c r="B707" s="101"/>
      <c r="D707" s="111"/>
      <c r="E707" s="153"/>
      <c r="F707" s="102"/>
      <c r="G707" s="102"/>
      <c r="H707" s="102"/>
      <c r="I707" s="102"/>
      <c r="J707" s="102"/>
      <c r="K707" s="102"/>
      <c r="L707" s="102"/>
      <c r="M707" s="102"/>
      <c r="N707" s="102"/>
      <c r="O707" s="102"/>
      <c r="P707" s="231"/>
    </row>
    <row r="708" spans="2:16" ht="15.75" customHeight="1">
      <c r="B708" s="101"/>
      <c r="D708" s="111"/>
      <c r="E708" s="153"/>
      <c r="F708" s="102"/>
      <c r="G708" s="102"/>
      <c r="H708" s="102"/>
      <c r="I708" s="102"/>
      <c r="J708" s="102"/>
      <c r="K708" s="102"/>
      <c r="L708" s="102"/>
      <c r="M708" s="102"/>
      <c r="N708" s="102"/>
      <c r="O708" s="102"/>
      <c r="P708" s="231"/>
    </row>
    <row r="709" spans="2:16" ht="15.75" customHeight="1">
      <c r="B709" s="101"/>
      <c r="D709" s="111"/>
      <c r="E709" s="153"/>
      <c r="F709" s="102"/>
      <c r="G709" s="102"/>
      <c r="H709" s="102"/>
      <c r="I709" s="102"/>
      <c r="J709" s="102"/>
      <c r="K709" s="102"/>
      <c r="L709" s="102"/>
      <c r="M709" s="102"/>
      <c r="N709" s="102"/>
      <c r="O709" s="102"/>
      <c r="P709" s="231"/>
    </row>
    <row r="710" spans="2:16" ht="15.75" customHeight="1">
      <c r="B710" s="101"/>
      <c r="D710" s="111"/>
      <c r="E710" s="153"/>
      <c r="F710" s="102"/>
      <c r="G710" s="102"/>
      <c r="H710" s="102"/>
      <c r="I710" s="102"/>
      <c r="J710" s="102"/>
      <c r="K710" s="102"/>
      <c r="L710" s="102"/>
      <c r="M710" s="102"/>
      <c r="N710" s="102"/>
      <c r="O710" s="102"/>
      <c r="P710" s="231"/>
    </row>
    <row r="711" spans="2:16" ht="15.75" customHeight="1">
      <c r="B711" s="101"/>
      <c r="D711" s="111"/>
      <c r="E711" s="153"/>
      <c r="F711" s="102"/>
      <c r="G711" s="102"/>
      <c r="H711" s="102"/>
      <c r="I711" s="102"/>
      <c r="J711" s="102"/>
      <c r="K711" s="102"/>
      <c r="L711" s="102"/>
      <c r="M711" s="102"/>
      <c r="N711" s="102"/>
      <c r="O711" s="102"/>
      <c r="P711" s="231"/>
    </row>
    <row r="712" spans="2:16" ht="15.75" customHeight="1">
      <c r="B712" s="101"/>
      <c r="D712" s="111"/>
      <c r="E712" s="153"/>
      <c r="F712" s="102"/>
      <c r="G712" s="102"/>
      <c r="H712" s="102"/>
      <c r="I712" s="102"/>
      <c r="J712" s="102"/>
      <c r="K712" s="102"/>
      <c r="L712" s="102"/>
      <c r="M712" s="102"/>
      <c r="N712" s="102"/>
      <c r="O712" s="102"/>
      <c r="P712" s="231"/>
    </row>
    <row r="713" spans="2:16" ht="15.75" customHeight="1">
      <c r="B713" s="101"/>
      <c r="D713" s="111"/>
      <c r="E713" s="153"/>
      <c r="F713" s="102"/>
      <c r="G713" s="102"/>
      <c r="H713" s="102"/>
      <c r="I713" s="102"/>
      <c r="J713" s="102"/>
      <c r="K713" s="102"/>
      <c r="L713" s="102"/>
      <c r="M713" s="102"/>
      <c r="N713" s="102"/>
      <c r="O713" s="102"/>
      <c r="P713" s="231"/>
    </row>
    <row r="714" spans="2:16" ht="15.75" customHeight="1">
      <c r="B714" s="101"/>
      <c r="D714" s="111"/>
      <c r="E714" s="153"/>
      <c r="F714" s="102"/>
      <c r="G714" s="102"/>
      <c r="H714" s="102"/>
      <c r="I714" s="102"/>
      <c r="J714" s="102"/>
      <c r="K714" s="102"/>
      <c r="L714" s="102"/>
      <c r="M714" s="102"/>
      <c r="N714" s="102"/>
      <c r="O714" s="102"/>
      <c r="P714" s="231"/>
    </row>
    <row r="715" spans="2:16" ht="15.75" customHeight="1">
      <c r="B715" s="101"/>
      <c r="D715" s="111"/>
      <c r="E715" s="153"/>
      <c r="F715" s="102"/>
      <c r="G715" s="102"/>
      <c r="H715" s="102"/>
      <c r="I715" s="102"/>
      <c r="J715" s="102"/>
      <c r="K715" s="102"/>
      <c r="L715" s="102"/>
      <c r="M715" s="102"/>
      <c r="N715" s="102"/>
      <c r="O715" s="102"/>
      <c r="P715" s="231"/>
    </row>
    <row r="716" spans="2:16" ht="15.75" customHeight="1">
      <c r="B716" s="101"/>
      <c r="D716" s="111"/>
      <c r="E716" s="153"/>
      <c r="F716" s="102"/>
      <c r="G716" s="102"/>
      <c r="H716" s="102"/>
      <c r="I716" s="102"/>
      <c r="J716" s="102"/>
      <c r="K716" s="102"/>
      <c r="L716" s="102"/>
      <c r="M716" s="102"/>
      <c r="N716" s="102"/>
      <c r="O716" s="102"/>
      <c r="P716" s="231"/>
    </row>
    <row r="717" spans="2:16" ht="15.75" customHeight="1">
      <c r="B717" s="101"/>
      <c r="D717" s="111"/>
      <c r="E717" s="153"/>
      <c r="F717" s="102"/>
      <c r="G717" s="102"/>
      <c r="H717" s="102"/>
      <c r="I717" s="102"/>
      <c r="J717" s="102"/>
      <c r="K717" s="102"/>
      <c r="L717" s="102"/>
      <c r="M717" s="102"/>
      <c r="N717" s="102"/>
      <c r="O717" s="102"/>
      <c r="P717" s="231"/>
    </row>
    <row r="718" spans="2:16" ht="15.75" customHeight="1">
      <c r="B718" s="101"/>
      <c r="D718" s="111"/>
      <c r="E718" s="153"/>
      <c r="F718" s="102"/>
      <c r="G718" s="102"/>
      <c r="H718" s="102"/>
      <c r="I718" s="102"/>
      <c r="J718" s="102"/>
      <c r="K718" s="102"/>
      <c r="L718" s="102"/>
      <c r="M718" s="102"/>
      <c r="N718" s="102"/>
      <c r="O718" s="102"/>
      <c r="P718" s="231"/>
    </row>
    <row r="719" spans="2:16" ht="15.75" customHeight="1">
      <c r="B719" s="101"/>
      <c r="D719" s="111"/>
      <c r="E719" s="153"/>
      <c r="F719" s="102"/>
      <c r="G719" s="102"/>
      <c r="H719" s="102"/>
      <c r="I719" s="102"/>
      <c r="J719" s="102"/>
      <c r="K719" s="102"/>
      <c r="L719" s="102"/>
      <c r="M719" s="102"/>
      <c r="N719" s="102"/>
      <c r="O719" s="102"/>
      <c r="P719" s="231"/>
    </row>
    <row r="720" spans="2:16" ht="15.75" customHeight="1">
      <c r="B720" s="101"/>
      <c r="D720" s="111"/>
      <c r="E720" s="153"/>
      <c r="F720" s="102"/>
      <c r="G720" s="102"/>
      <c r="H720" s="102"/>
      <c r="I720" s="102"/>
      <c r="J720" s="102"/>
      <c r="K720" s="102"/>
      <c r="L720" s="102"/>
      <c r="M720" s="102"/>
      <c r="N720" s="102"/>
      <c r="O720" s="102"/>
      <c r="P720" s="231"/>
    </row>
    <row r="721" spans="2:16" ht="15.75" customHeight="1">
      <c r="B721" s="101"/>
      <c r="D721" s="111"/>
      <c r="E721" s="153"/>
      <c r="F721" s="102"/>
      <c r="G721" s="102"/>
      <c r="H721" s="102"/>
      <c r="I721" s="102"/>
      <c r="J721" s="102"/>
      <c r="K721" s="102"/>
      <c r="L721" s="102"/>
      <c r="M721" s="102"/>
      <c r="N721" s="102"/>
      <c r="O721" s="102"/>
      <c r="P721" s="231"/>
    </row>
    <row r="722" spans="2:16" ht="15.75" customHeight="1">
      <c r="B722" s="101"/>
      <c r="D722" s="111"/>
      <c r="E722" s="153"/>
      <c r="F722" s="102"/>
      <c r="G722" s="102"/>
      <c r="H722" s="102"/>
      <c r="I722" s="102"/>
      <c r="J722" s="102"/>
      <c r="K722" s="102"/>
      <c r="L722" s="102"/>
      <c r="M722" s="102"/>
      <c r="N722" s="102"/>
      <c r="O722" s="102"/>
      <c r="P722" s="231"/>
    </row>
    <row r="723" spans="2:16" ht="15.75" customHeight="1">
      <c r="B723" s="101"/>
      <c r="D723" s="111"/>
      <c r="E723" s="153"/>
      <c r="F723" s="102"/>
      <c r="G723" s="102"/>
      <c r="H723" s="102"/>
      <c r="I723" s="102"/>
      <c r="J723" s="102"/>
      <c r="K723" s="102"/>
      <c r="L723" s="102"/>
      <c r="M723" s="102"/>
      <c r="N723" s="102"/>
      <c r="O723" s="102"/>
      <c r="P723" s="231"/>
    </row>
    <row r="724" spans="2:16" ht="15.75" customHeight="1">
      <c r="B724" s="101"/>
      <c r="D724" s="111"/>
      <c r="E724" s="153"/>
      <c r="F724" s="102"/>
      <c r="G724" s="102"/>
      <c r="H724" s="102"/>
      <c r="I724" s="102"/>
      <c r="J724" s="102"/>
      <c r="K724" s="102"/>
      <c r="L724" s="102"/>
      <c r="M724" s="102"/>
      <c r="N724" s="102"/>
      <c r="O724" s="102"/>
      <c r="P724" s="231"/>
    </row>
    <row r="725" spans="2:16" ht="15.75" customHeight="1">
      <c r="B725" s="101"/>
      <c r="D725" s="111"/>
      <c r="E725" s="153"/>
      <c r="F725" s="102"/>
      <c r="G725" s="102"/>
      <c r="H725" s="102"/>
      <c r="I725" s="102"/>
      <c r="J725" s="102"/>
      <c r="K725" s="102"/>
      <c r="L725" s="102"/>
      <c r="M725" s="102"/>
      <c r="N725" s="102"/>
      <c r="O725" s="102"/>
      <c r="P725" s="231"/>
    </row>
    <row r="726" spans="2:16" ht="15.75" customHeight="1">
      <c r="B726" s="101"/>
      <c r="D726" s="111"/>
      <c r="E726" s="153"/>
      <c r="F726" s="102"/>
      <c r="G726" s="102"/>
      <c r="H726" s="102"/>
      <c r="I726" s="102"/>
      <c r="J726" s="102"/>
      <c r="K726" s="102"/>
      <c r="L726" s="102"/>
      <c r="M726" s="102"/>
      <c r="N726" s="102"/>
      <c r="O726" s="102"/>
      <c r="P726" s="231"/>
    </row>
    <row r="727" spans="2:16" ht="15.75" customHeight="1">
      <c r="B727" s="101"/>
      <c r="D727" s="111"/>
      <c r="E727" s="153"/>
      <c r="F727" s="102"/>
      <c r="G727" s="102"/>
      <c r="H727" s="102"/>
      <c r="I727" s="102"/>
      <c r="J727" s="102"/>
      <c r="K727" s="102"/>
      <c r="L727" s="102"/>
      <c r="M727" s="102"/>
      <c r="N727" s="102"/>
      <c r="O727" s="102"/>
      <c r="P727" s="231"/>
    </row>
    <row r="728" spans="2:16" ht="15.75" customHeight="1">
      <c r="B728" s="101"/>
      <c r="D728" s="111"/>
      <c r="E728" s="153"/>
      <c r="F728" s="102"/>
      <c r="G728" s="102"/>
      <c r="H728" s="102"/>
      <c r="I728" s="102"/>
      <c r="J728" s="102"/>
      <c r="K728" s="102"/>
      <c r="L728" s="102"/>
      <c r="M728" s="102"/>
      <c r="N728" s="102"/>
      <c r="O728" s="102"/>
      <c r="P728" s="231"/>
    </row>
    <row r="729" spans="2:16" ht="15.75" customHeight="1">
      <c r="B729" s="101"/>
      <c r="D729" s="111"/>
      <c r="E729" s="153"/>
      <c r="F729" s="102"/>
      <c r="G729" s="102"/>
      <c r="H729" s="102"/>
      <c r="I729" s="102"/>
      <c r="J729" s="102"/>
      <c r="K729" s="102"/>
      <c r="L729" s="102"/>
      <c r="M729" s="102"/>
      <c r="N729" s="102"/>
      <c r="O729" s="102"/>
      <c r="P729" s="231"/>
    </row>
    <row r="730" spans="2:16" ht="15.75" customHeight="1">
      <c r="B730" s="101"/>
      <c r="D730" s="111"/>
      <c r="E730" s="153"/>
      <c r="F730" s="102"/>
      <c r="G730" s="102"/>
      <c r="H730" s="102"/>
      <c r="I730" s="102"/>
      <c r="J730" s="102"/>
      <c r="K730" s="102"/>
      <c r="L730" s="102"/>
      <c r="M730" s="102"/>
      <c r="N730" s="102"/>
      <c r="O730" s="102"/>
      <c r="P730" s="231"/>
    </row>
    <row r="731" spans="2:16" ht="15.75" customHeight="1">
      <c r="B731" s="101"/>
      <c r="D731" s="111"/>
      <c r="E731" s="153"/>
      <c r="F731" s="102"/>
      <c r="G731" s="102"/>
      <c r="H731" s="102"/>
      <c r="I731" s="102"/>
      <c r="J731" s="102"/>
      <c r="K731" s="102"/>
      <c r="L731" s="102"/>
      <c r="M731" s="102"/>
      <c r="N731" s="102"/>
      <c r="O731" s="102"/>
      <c r="P731" s="231"/>
    </row>
    <row r="732" spans="2:16" ht="15.75" customHeight="1">
      <c r="B732" s="101"/>
      <c r="D732" s="111"/>
      <c r="E732" s="153"/>
      <c r="F732" s="102"/>
      <c r="G732" s="102"/>
      <c r="H732" s="102"/>
      <c r="I732" s="102"/>
      <c r="J732" s="102"/>
      <c r="K732" s="102"/>
      <c r="L732" s="102"/>
      <c r="M732" s="102"/>
      <c r="N732" s="102"/>
      <c r="O732" s="102"/>
      <c r="P732" s="231"/>
    </row>
    <row r="733" spans="2:16" ht="15.75" customHeight="1">
      <c r="B733" s="101"/>
      <c r="D733" s="111"/>
      <c r="E733" s="153"/>
      <c r="F733" s="102"/>
      <c r="G733" s="102"/>
      <c r="H733" s="102"/>
      <c r="I733" s="102"/>
      <c r="J733" s="102"/>
      <c r="K733" s="102"/>
      <c r="L733" s="102"/>
      <c r="M733" s="102"/>
      <c r="N733" s="102"/>
      <c r="O733" s="102"/>
      <c r="P733" s="231"/>
    </row>
    <row r="734" spans="2:16" ht="15.75" customHeight="1">
      <c r="B734" s="101"/>
      <c r="D734" s="111"/>
      <c r="E734" s="153"/>
      <c r="F734" s="102"/>
      <c r="G734" s="102"/>
      <c r="H734" s="102"/>
      <c r="I734" s="102"/>
      <c r="J734" s="102"/>
      <c r="K734" s="102"/>
      <c r="L734" s="102"/>
      <c r="M734" s="102"/>
      <c r="N734" s="102"/>
      <c r="O734" s="102"/>
      <c r="P734" s="231"/>
    </row>
    <row r="735" spans="2:16" ht="15.75" customHeight="1">
      <c r="B735" s="101"/>
      <c r="D735" s="111"/>
      <c r="E735" s="153"/>
      <c r="F735" s="102"/>
      <c r="G735" s="102"/>
      <c r="H735" s="102"/>
      <c r="I735" s="102"/>
      <c r="J735" s="102"/>
      <c r="K735" s="102"/>
      <c r="L735" s="102"/>
      <c r="M735" s="102"/>
      <c r="N735" s="102"/>
      <c r="O735" s="102"/>
      <c r="P735" s="231"/>
    </row>
    <row r="736" spans="2:16" ht="15.75" customHeight="1">
      <c r="B736" s="101"/>
      <c r="D736" s="111"/>
      <c r="E736" s="153"/>
      <c r="F736" s="102"/>
      <c r="G736" s="102"/>
      <c r="H736" s="102"/>
      <c r="I736" s="102"/>
      <c r="J736" s="102"/>
      <c r="K736" s="102"/>
      <c r="L736" s="102"/>
      <c r="M736" s="102"/>
      <c r="N736" s="102"/>
      <c r="O736" s="102"/>
      <c r="P736" s="231"/>
    </row>
    <row r="737" spans="2:16" ht="15.75" customHeight="1">
      <c r="B737" s="101"/>
      <c r="D737" s="111"/>
      <c r="E737" s="153"/>
      <c r="F737" s="102"/>
      <c r="G737" s="102"/>
      <c r="H737" s="102"/>
      <c r="I737" s="102"/>
      <c r="J737" s="102"/>
      <c r="K737" s="102"/>
      <c r="L737" s="102"/>
      <c r="M737" s="102"/>
      <c r="N737" s="102"/>
      <c r="O737" s="102"/>
      <c r="P737" s="231"/>
    </row>
    <row r="738" spans="2:16" ht="15.75" customHeight="1">
      <c r="B738" s="101"/>
      <c r="D738" s="111"/>
      <c r="E738" s="153"/>
      <c r="F738" s="102"/>
      <c r="G738" s="102"/>
      <c r="H738" s="102"/>
      <c r="I738" s="102"/>
      <c r="J738" s="102"/>
      <c r="K738" s="102"/>
      <c r="L738" s="102"/>
      <c r="M738" s="102"/>
      <c r="N738" s="102"/>
      <c r="O738" s="102"/>
      <c r="P738" s="231"/>
    </row>
    <row r="739" spans="2:16" ht="15.75" customHeight="1">
      <c r="B739" s="101"/>
      <c r="D739" s="111"/>
      <c r="E739" s="153"/>
      <c r="F739" s="102"/>
      <c r="G739" s="102"/>
      <c r="H739" s="102"/>
      <c r="I739" s="102"/>
      <c r="J739" s="102"/>
      <c r="K739" s="102"/>
      <c r="L739" s="102"/>
      <c r="M739" s="102"/>
      <c r="N739" s="102"/>
      <c r="O739" s="102"/>
      <c r="P739" s="231"/>
    </row>
    <row r="740" spans="2:16" ht="15.75" customHeight="1">
      <c r="B740" s="101"/>
      <c r="D740" s="111"/>
      <c r="E740" s="153"/>
      <c r="F740" s="102"/>
      <c r="G740" s="102"/>
      <c r="H740" s="102"/>
      <c r="I740" s="102"/>
      <c r="J740" s="102"/>
      <c r="K740" s="102"/>
      <c r="L740" s="102"/>
      <c r="M740" s="102"/>
      <c r="N740" s="102"/>
      <c r="O740" s="102"/>
      <c r="P740" s="231"/>
    </row>
    <row r="741" spans="2:16" ht="15.75" customHeight="1">
      <c r="B741" s="101"/>
      <c r="D741" s="111"/>
      <c r="E741" s="153"/>
      <c r="F741" s="102"/>
      <c r="G741" s="102"/>
      <c r="H741" s="102"/>
      <c r="I741" s="102"/>
      <c r="J741" s="102"/>
      <c r="K741" s="102"/>
      <c r="L741" s="102"/>
      <c r="M741" s="102"/>
      <c r="N741" s="102"/>
      <c r="O741" s="102"/>
      <c r="P741" s="231"/>
    </row>
    <row r="742" spans="2:16" ht="15.75" customHeight="1">
      <c r="B742" s="101"/>
      <c r="D742" s="111"/>
      <c r="E742" s="153"/>
      <c r="F742" s="102"/>
      <c r="G742" s="102"/>
      <c r="H742" s="102"/>
      <c r="I742" s="102"/>
      <c r="J742" s="102"/>
      <c r="K742" s="102"/>
      <c r="L742" s="102"/>
      <c r="M742" s="102"/>
      <c r="N742" s="102"/>
      <c r="O742" s="102"/>
      <c r="P742" s="231"/>
    </row>
    <row r="743" spans="2:16" ht="15.75" customHeight="1">
      <c r="B743" s="101"/>
      <c r="D743" s="111"/>
      <c r="E743" s="153"/>
      <c r="F743" s="102"/>
      <c r="G743" s="102"/>
      <c r="H743" s="102"/>
      <c r="I743" s="102"/>
      <c r="J743" s="102"/>
      <c r="K743" s="102"/>
      <c r="L743" s="102"/>
      <c r="M743" s="102"/>
      <c r="N743" s="102"/>
      <c r="O743" s="102"/>
      <c r="P743" s="231"/>
    </row>
    <row r="744" spans="2:16" ht="15.75" customHeight="1">
      <c r="B744" s="101"/>
      <c r="D744" s="111"/>
      <c r="E744" s="153"/>
      <c r="F744" s="102"/>
      <c r="G744" s="102"/>
      <c r="H744" s="102"/>
      <c r="I744" s="102"/>
      <c r="J744" s="102"/>
      <c r="K744" s="102"/>
      <c r="L744" s="102"/>
      <c r="M744" s="102"/>
      <c r="N744" s="102"/>
      <c r="O744" s="102"/>
      <c r="P744" s="231"/>
    </row>
    <row r="745" spans="2:16" ht="15.75" customHeight="1">
      <c r="B745" s="101"/>
      <c r="D745" s="111"/>
      <c r="E745" s="153"/>
      <c r="F745" s="102"/>
      <c r="G745" s="102"/>
      <c r="H745" s="102"/>
      <c r="I745" s="102"/>
      <c r="J745" s="102"/>
      <c r="K745" s="102"/>
      <c r="L745" s="102"/>
      <c r="M745" s="102"/>
      <c r="N745" s="102"/>
      <c r="O745" s="102"/>
      <c r="P745" s="231"/>
    </row>
    <row r="746" spans="2:16" ht="15.75" customHeight="1">
      <c r="B746" s="101"/>
      <c r="D746" s="111"/>
      <c r="E746" s="153"/>
      <c r="F746" s="102"/>
      <c r="G746" s="102"/>
      <c r="H746" s="102"/>
      <c r="I746" s="102"/>
      <c r="J746" s="102"/>
      <c r="K746" s="102"/>
      <c r="L746" s="102"/>
      <c r="M746" s="102"/>
      <c r="N746" s="102"/>
      <c r="O746" s="102"/>
      <c r="P746" s="231"/>
    </row>
    <row r="747" spans="2:16" ht="15.75" customHeight="1">
      <c r="B747" s="101"/>
      <c r="D747" s="111"/>
      <c r="E747" s="153"/>
      <c r="F747" s="102"/>
      <c r="G747" s="102"/>
      <c r="H747" s="102"/>
      <c r="I747" s="102"/>
      <c r="J747" s="102"/>
      <c r="K747" s="102"/>
      <c r="L747" s="102"/>
      <c r="M747" s="102"/>
      <c r="N747" s="102"/>
      <c r="O747" s="102"/>
      <c r="P747" s="231"/>
    </row>
    <row r="748" spans="2:16" ht="15.75" customHeight="1">
      <c r="B748" s="101"/>
      <c r="D748" s="111"/>
      <c r="E748" s="153"/>
      <c r="F748" s="102"/>
      <c r="G748" s="102"/>
      <c r="H748" s="102"/>
      <c r="I748" s="102"/>
      <c r="J748" s="102"/>
      <c r="K748" s="102"/>
      <c r="L748" s="102"/>
      <c r="M748" s="102"/>
      <c r="N748" s="102"/>
      <c r="O748" s="102"/>
      <c r="P748" s="231"/>
    </row>
    <row r="749" spans="2:16" ht="15.75" customHeight="1">
      <c r="B749" s="101"/>
      <c r="D749" s="111"/>
      <c r="E749" s="153"/>
      <c r="F749" s="102"/>
      <c r="G749" s="102"/>
      <c r="H749" s="102"/>
      <c r="I749" s="102"/>
      <c r="J749" s="102"/>
      <c r="K749" s="102"/>
      <c r="L749" s="102"/>
      <c r="M749" s="102"/>
      <c r="N749" s="102"/>
      <c r="O749" s="102"/>
      <c r="P749" s="231"/>
    </row>
    <row r="750" spans="2:16" ht="15.75" customHeight="1">
      <c r="B750" s="101"/>
      <c r="D750" s="111"/>
      <c r="E750" s="153"/>
      <c r="F750" s="102"/>
      <c r="G750" s="102"/>
      <c r="H750" s="102"/>
      <c r="I750" s="102"/>
      <c r="J750" s="102"/>
      <c r="K750" s="102"/>
      <c r="L750" s="102"/>
      <c r="M750" s="102"/>
      <c r="N750" s="102"/>
      <c r="O750" s="102"/>
      <c r="P750" s="231"/>
    </row>
    <row r="751" spans="2:16" ht="15.75" customHeight="1">
      <c r="B751" s="101"/>
      <c r="D751" s="111"/>
      <c r="E751" s="153"/>
      <c r="F751" s="102"/>
      <c r="G751" s="102"/>
      <c r="H751" s="102"/>
      <c r="I751" s="102"/>
      <c r="J751" s="102"/>
      <c r="K751" s="102"/>
      <c r="L751" s="102"/>
      <c r="M751" s="102"/>
      <c r="N751" s="102"/>
      <c r="O751" s="102"/>
      <c r="P751" s="231"/>
    </row>
    <row r="752" spans="2:16" ht="15.75" customHeight="1">
      <c r="B752" s="101"/>
      <c r="D752" s="111"/>
      <c r="E752" s="153"/>
      <c r="F752" s="102"/>
      <c r="G752" s="102"/>
      <c r="H752" s="102"/>
      <c r="I752" s="102"/>
      <c r="J752" s="102"/>
      <c r="K752" s="102"/>
      <c r="L752" s="102"/>
      <c r="M752" s="102"/>
      <c r="N752" s="102"/>
      <c r="O752" s="102"/>
      <c r="P752" s="231"/>
    </row>
    <row r="753" spans="2:16" ht="15.75" customHeight="1">
      <c r="B753" s="101"/>
      <c r="D753" s="111"/>
      <c r="E753" s="153"/>
      <c r="F753" s="102"/>
      <c r="G753" s="102"/>
      <c r="H753" s="102"/>
      <c r="I753" s="102"/>
      <c r="J753" s="102"/>
      <c r="K753" s="102"/>
      <c r="L753" s="102"/>
      <c r="M753" s="102"/>
      <c r="N753" s="102"/>
      <c r="O753" s="102"/>
      <c r="P753" s="231"/>
    </row>
    <row r="754" spans="2:16" ht="15.75" customHeight="1">
      <c r="B754" s="101"/>
      <c r="D754" s="111"/>
      <c r="E754" s="153"/>
      <c r="F754" s="102"/>
      <c r="G754" s="102"/>
      <c r="H754" s="102"/>
      <c r="I754" s="102"/>
      <c r="J754" s="102"/>
      <c r="K754" s="102"/>
      <c r="L754" s="102"/>
      <c r="M754" s="102"/>
      <c r="N754" s="102"/>
      <c r="O754" s="102"/>
      <c r="P754" s="231"/>
    </row>
    <row r="755" spans="2:16" ht="15.75" customHeight="1">
      <c r="B755" s="101"/>
      <c r="D755" s="111"/>
      <c r="E755" s="153"/>
      <c r="F755" s="102"/>
      <c r="G755" s="102"/>
      <c r="H755" s="102"/>
      <c r="I755" s="102"/>
      <c r="J755" s="102"/>
      <c r="K755" s="102"/>
      <c r="L755" s="102"/>
      <c r="M755" s="102"/>
      <c r="N755" s="102"/>
      <c r="O755" s="102"/>
      <c r="P755" s="231"/>
    </row>
    <row r="756" spans="2:16" ht="15.75" customHeight="1">
      <c r="B756" s="101"/>
      <c r="D756" s="111"/>
      <c r="E756" s="153"/>
      <c r="F756" s="102"/>
      <c r="G756" s="102"/>
      <c r="H756" s="102"/>
      <c r="I756" s="102"/>
      <c r="J756" s="102"/>
      <c r="K756" s="102"/>
      <c r="L756" s="102"/>
      <c r="M756" s="102"/>
      <c r="N756" s="102"/>
      <c r="O756" s="102"/>
      <c r="P756" s="231"/>
    </row>
    <row r="757" spans="2:16" ht="15.75" customHeight="1">
      <c r="B757" s="101"/>
      <c r="D757" s="111"/>
      <c r="E757" s="153"/>
      <c r="F757" s="102"/>
      <c r="G757" s="102"/>
      <c r="H757" s="102"/>
      <c r="I757" s="102"/>
      <c r="J757" s="102"/>
      <c r="K757" s="102"/>
      <c r="L757" s="102"/>
      <c r="M757" s="102"/>
      <c r="N757" s="102"/>
      <c r="O757" s="102"/>
      <c r="P757" s="231"/>
    </row>
    <row r="758" spans="2:16" ht="15.75" customHeight="1">
      <c r="B758" s="101"/>
      <c r="D758" s="111"/>
      <c r="E758" s="153"/>
      <c r="F758" s="102"/>
      <c r="G758" s="102"/>
      <c r="H758" s="102"/>
      <c r="I758" s="102"/>
      <c r="J758" s="102"/>
      <c r="K758" s="102"/>
      <c r="L758" s="102"/>
      <c r="M758" s="102"/>
      <c r="N758" s="102"/>
      <c r="O758" s="102"/>
      <c r="P758" s="231"/>
    </row>
    <row r="759" spans="2:16" ht="15.75" customHeight="1">
      <c r="B759" s="101"/>
      <c r="D759" s="111"/>
      <c r="E759" s="153"/>
      <c r="F759" s="102"/>
      <c r="G759" s="102"/>
      <c r="H759" s="102"/>
      <c r="I759" s="102"/>
      <c r="J759" s="102"/>
      <c r="K759" s="102"/>
      <c r="L759" s="102"/>
      <c r="M759" s="102"/>
      <c r="N759" s="102"/>
      <c r="O759" s="102"/>
      <c r="P759" s="231"/>
    </row>
    <row r="760" spans="2:16" ht="15.75" customHeight="1">
      <c r="B760" s="101"/>
      <c r="D760" s="111"/>
      <c r="E760" s="153"/>
      <c r="F760" s="102"/>
      <c r="G760" s="102"/>
      <c r="H760" s="102"/>
      <c r="I760" s="102"/>
      <c r="J760" s="102"/>
      <c r="K760" s="102"/>
      <c r="L760" s="102"/>
      <c r="M760" s="102"/>
      <c r="N760" s="102"/>
      <c r="O760" s="102"/>
      <c r="P760" s="231"/>
    </row>
    <row r="761" spans="2:16" ht="15.75" customHeight="1">
      <c r="B761" s="101"/>
      <c r="D761" s="111"/>
      <c r="E761" s="153"/>
      <c r="F761" s="102"/>
      <c r="G761" s="102"/>
      <c r="H761" s="102"/>
      <c r="I761" s="102"/>
      <c r="J761" s="102"/>
      <c r="K761" s="102"/>
      <c r="L761" s="102"/>
      <c r="M761" s="102"/>
      <c r="N761" s="102"/>
      <c r="O761" s="102"/>
      <c r="P761" s="231"/>
    </row>
    <row r="762" spans="2:16" ht="15.75" customHeight="1">
      <c r="B762" s="101"/>
      <c r="D762" s="111"/>
      <c r="E762" s="153"/>
      <c r="F762" s="102"/>
      <c r="G762" s="102"/>
      <c r="H762" s="102"/>
      <c r="I762" s="102"/>
      <c r="J762" s="102"/>
      <c r="K762" s="102"/>
      <c r="L762" s="102"/>
      <c r="M762" s="102"/>
      <c r="N762" s="102"/>
      <c r="O762" s="102"/>
      <c r="P762" s="231"/>
    </row>
    <row r="763" spans="2:16" ht="15.75" customHeight="1">
      <c r="B763" s="101"/>
      <c r="D763" s="111"/>
      <c r="E763" s="153"/>
      <c r="F763" s="102"/>
      <c r="G763" s="102"/>
      <c r="H763" s="102"/>
      <c r="I763" s="102"/>
      <c r="J763" s="102"/>
      <c r="K763" s="102"/>
      <c r="L763" s="102"/>
      <c r="M763" s="102"/>
      <c r="N763" s="102"/>
      <c r="O763" s="102"/>
      <c r="P763" s="231"/>
    </row>
    <row r="764" spans="2:16" ht="15.75" customHeight="1">
      <c r="B764" s="101"/>
      <c r="D764" s="111"/>
      <c r="E764" s="153"/>
      <c r="F764" s="102"/>
      <c r="G764" s="102"/>
      <c r="H764" s="102"/>
      <c r="I764" s="102"/>
      <c r="J764" s="102"/>
      <c r="K764" s="102"/>
      <c r="L764" s="102"/>
      <c r="M764" s="102"/>
      <c r="N764" s="102"/>
      <c r="O764" s="102"/>
      <c r="P764" s="231"/>
    </row>
    <row r="765" spans="2:16" ht="15.75" customHeight="1">
      <c r="B765" s="101"/>
      <c r="D765" s="111"/>
      <c r="E765" s="153"/>
      <c r="F765" s="102"/>
      <c r="G765" s="102"/>
      <c r="H765" s="102"/>
      <c r="I765" s="102"/>
      <c r="J765" s="102"/>
      <c r="K765" s="102"/>
      <c r="L765" s="102"/>
      <c r="M765" s="102"/>
      <c r="N765" s="102"/>
      <c r="O765" s="102"/>
      <c r="P765" s="231"/>
    </row>
    <row r="766" spans="2:16" ht="15.75" customHeight="1">
      <c r="B766" s="101"/>
      <c r="D766" s="111"/>
      <c r="E766" s="153"/>
      <c r="F766" s="102"/>
      <c r="G766" s="102"/>
      <c r="H766" s="102"/>
      <c r="I766" s="102"/>
      <c r="J766" s="102"/>
      <c r="K766" s="102"/>
      <c r="L766" s="102"/>
      <c r="M766" s="102"/>
      <c r="N766" s="102"/>
      <c r="O766" s="102"/>
      <c r="P766" s="231"/>
    </row>
    <row r="767" spans="2:16" ht="15.75" customHeight="1">
      <c r="B767" s="101"/>
      <c r="D767" s="111"/>
      <c r="E767" s="153"/>
      <c r="F767" s="102"/>
      <c r="G767" s="102"/>
      <c r="H767" s="102"/>
      <c r="I767" s="102"/>
      <c r="J767" s="102"/>
      <c r="K767" s="102"/>
      <c r="L767" s="102"/>
      <c r="M767" s="102"/>
      <c r="N767" s="102"/>
      <c r="O767" s="102"/>
      <c r="P767" s="231"/>
    </row>
    <row r="768" spans="2:16" ht="15.75" customHeight="1">
      <c r="B768" s="101"/>
      <c r="D768" s="111"/>
      <c r="E768" s="153"/>
      <c r="F768" s="102"/>
      <c r="G768" s="102"/>
      <c r="H768" s="102"/>
      <c r="I768" s="102"/>
      <c r="J768" s="102"/>
      <c r="K768" s="102"/>
      <c r="L768" s="102"/>
      <c r="M768" s="102"/>
      <c r="N768" s="102"/>
      <c r="O768" s="102"/>
      <c r="P768" s="231"/>
    </row>
    <row r="769" spans="2:16" ht="15.75" customHeight="1">
      <c r="B769" s="101"/>
      <c r="D769" s="111"/>
      <c r="E769" s="153"/>
      <c r="F769" s="102"/>
      <c r="G769" s="102"/>
      <c r="H769" s="102"/>
      <c r="I769" s="102"/>
      <c r="J769" s="102"/>
      <c r="K769" s="102"/>
      <c r="L769" s="102"/>
      <c r="M769" s="102"/>
      <c r="N769" s="102"/>
      <c r="O769" s="102"/>
      <c r="P769" s="231"/>
    </row>
    <row r="770" spans="2:16" ht="15.75" customHeight="1">
      <c r="B770" s="101"/>
      <c r="D770" s="111"/>
      <c r="E770" s="153"/>
      <c r="F770" s="102"/>
      <c r="G770" s="102"/>
      <c r="H770" s="102"/>
      <c r="I770" s="102"/>
      <c r="J770" s="102"/>
      <c r="K770" s="102"/>
      <c r="L770" s="102"/>
      <c r="M770" s="102"/>
      <c r="N770" s="102"/>
      <c r="O770" s="102"/>
      <c r="P770" s="231"/>
    </row>
    <row r="771" spans="2:16" ht="15.75" customHeight="1">
      <c r="B771" s="101"/>
      <c r="D771" s="111"/>
      <c r="E771" s="153"/>
      <c r="F771" s="102"/>
      <c r="G771" s="102"/>
      <c r="H771" s="102"/>
      <c r="I771" s="102"/>
      <c r="J771" s="102"/>
      <c r="K771" s="102"/>
      <c r="L771" s="102"/>
      <c r="M771" s="102"/>
      <c r="N771" s="102"/>
      <c r="O771" s="102"/>
      <c r="P771" s="231"/>
    </row>
    <row r="772" spans="2:16" ht="15.75" customHeight="1">
      <c r="B772" s="101"/>
      <c r="D772" s="111"/>
      <c r="E772" s="153"/>
      <c r="F772" s="102"/>
      <c r="G772" s="102"/>
      <c r="H772" s="102"/>
      <c r="I772" s="102"/>
      <c r="J772" s="102"/>
      <c r="K772" s="102"/>
      <c r="L772" s="102"/>
      <c r="M772" s="102"/>
      <c r="N772" s="102"/>
      <c r="O772" s="102"/>
      <c r="P772" s="231"/>
    </row>
    <row r="773" spans="2:16" ht="15.75" customHeight="1">
      <c r="B773" s="101"/>
      <c r="D773" s="111"/>
      <c r="E773" s="153"/>
      <c r="F773" s="102"/>
      <c r="G773" s="102"/>
      <c r="H773" s="102"/>
      <c r="I773" s="102"/>
      <c r="J773" s="102"/>
      <c r="K773" s="102"/>
      <c r="L773" s="102"/>
      <c r="M773" s="102"/>
      <c r="N773" s="102"/>
      <c r="O773" s="102"/>
      <c r="P773" s="231"/>
    </row>
    <row r="774" spans="2:16" ht="15.75" customHeight="1">
      <c r="B774" s="101"/>
      <c r="D774" s="111"/>
      <c r="E774" s="153"/>
      <c r="F774" s="102"/>
      <c r="G774" s="102"/>
      <c r="H774" s="102"/>
      <c r="I774" s="102"/>
      <c r="J774" s="102"/>
      <c r="K774" s="102"/>
      <c r="L774" s="102"/>
      <c r="M774" s="102"/>
      <c r="N774" s="102"/>
      <c r="O774" s="102"/>
      <c r="P774" s="231"/>
    </row>
    <row r="775" spans="2:16" ht="15.75" customHeight="1">
      <c r="B775" s="101"/>
      <c r="D775" s="111"/>
      <c r="E775" s="153"/>
      <c r="F775" s="102"/>
      <c r="G775" s="102"/>
      <c r="H775" s="102"/>
      <c r="I775" s="102"/>
      <c r="J775" s="102"/>
      <c r="K775" s="102"/>
      <c r="L775" s="102"/>
      <c r="M775" s="102"/>
      <c r="N775" s="102"/>
      <c r="O775" s="102"/>
      <c r="P775" s="231"/>
    </row>
    <row r="776" spans="2:16" ht="15.75" customHeight="1">
      <c r="B776" s="101"/>
      <c r="D776" s="111"/>
      <c r="E776" s="153"/>
      <c r="F776" s="102"/>
      <c r="G776" s="102"/>
      <c r="H776" s="102"/>
      <c r="I776" s="102"/>
      <c r="J776" s="102"/>
      <c r="K776" s="102"/>
      <c r="L776" s="102"/>
      <c r="M776" s="102"/>
      <c r="N776" s="102"/>
      <c r="O776" s="102"/>
      <c r="P776" s="231"/>
    </row>
    <row r="777" spans="2:16" ht="15.75" customHeight="1">
      <c r="B777" s="101"/>
      <c r="D777" s="111"/>
      <c r="E777" s="153"/>
      <c r="F777" s="102"/>
      <c r="G777" s="102"/>
      <c r="H777" s="102"/>
      <c r="I777" s="102"/>
      <c r="J777" s="102"/>
      <c r="K777" s="102"/>
      <c r="L777" s="102"/>
      <c r="M777" s="102"/>
      <c r="N777" s="102"/>
      <c r="O777" s="102"/>
      <c r="P777" s="231"/>
    </row>
    <row r="778" spans="2:16" ht="15.75" customHeight="1">
      <c r="B778" s="101"/>
      <c r="D778" s="111"/>
      <c r="E778" s="153"/>
      <c r="F778" s="102"/>
      <c r="G778" s="102"/>
      <c r="H778" s="102"/>
      <c r="I778" s="102"/>
      <c r="J778" s="102"/>
      <c r="K778" s="102"/>
      <c r="L778" s="102"/>
      <c r="M778" s="102"/>
      <c r="N778" s="102"/>
      <c r="O778" s="102"/>
      <c r="P778" s="231"/>
    </row>
    <row r="779" spans="2:16" ht="15.75" customHeight="1">
      <c r="B779" s="101"/>
      <c r="D779" s="111"/>
      <c r="E779" s="153"/>
      <c r="F779" s="102"/>
      <c r="G779" s="102"/>
      <c r="H779" s="102"/>
      <c r="I779" s="102"/>
      <c r="J779" s="102"/>
      <c r="K779" s="102"/>
      <c r="L779" s="102"/>
      <c r="M779" s="102"/>
      <c r="N779" s="102"/>
      <c r="O779" s="102"/>
      <c r="P779" s="231"/>
    </row>
    <row r="780" spans="2:16" ht="15.75" customHeight="1">
      <c r="B780" s="101"/>
      <c r="D780" s="111"/>
      <c r="E780" s="153"/>
      <c r="F780" s="102"/>
      <c r="G780" s="102"/>
      <c r="H780" s="102"/>
      <c r="I780" s="102"/>
      <c r="J780" s="102"/>
      <c r="K780" s="102"/>
      <c r="L780" s="102"/>
      <c r="M780" s="102"/>
      <c r="N780" s="102"/>
      <c r="O780" s="102"/>
      <c r="P780" s="231"/>
    </row>
    <row r="781" spans="2:16" ht="15.75" customHeight="1">
      <c r="B781" s="101"/>
      <c r="D781" s="111"/>
      <c r="E781" s="153"/>
      <c r="F781" s="102"/>
      <c r="G781" s="102"/>
      <c r="H781" s="102"/>
      <c r="I781" s="102"/>
      <c r="J781" s="102"/>
      <c r="K781" s="102"/>
      <c r="L781" s="102"/>
      <c r="M781" s="102"/>
      <c r="N781" s="102"/>
      <c r="O781" s="102"/>
      <c r="P781" s="231"/>
    </row>
    <row r="782" spans="2:16" ht="15.75" customHeight="1">
      <c r="B782" s="101"/>
      <c r="D782" s="111"/>
      <c r="E782" s="153"/>
      <c r="F782" s="102"/>
      <c r="G782" s="102"/>
      <c r="H782" s="102"/>
      <c r="I782" s="102"/>
      <c r="J782" s="102"/>
      <c r="K782" s="102"/>
      <c r="L782" s="102"/>
      <c r="M782" s="102"/>
      <c r="N782" s="102"/>
      <c r="O782" s="102"/>
      <c r="P782" s="231"/>
    </row>
    <row r="783" spans="2:16" ht="15.75" customHeight="1">
      <c r="B783" s="101"/>
      <c r="D783" s="111"/>
      <c r="E783" s="153"/>
      <c r="F783" s="102"/>
      <c r="G783" s="102"/>
      <c r="H783" s="102"/>
      <c r="I783" s="102"/>
      <c r="J783" s="102"/>
      <c r="K783" s="102"/>
      <c r="L783" s="102"/>
      <c r="M783" s="102"/>
      <c r="N783" s="102"/>
      <c r="O783" s="102"/>
      <c r="P783" s="231"/>
    </row>
    <row r="784" spans="2:16" ht="15.75" customHeight="1">
      <c r="B784" s="101"/>
      <c r="D784" s="111"/>
      <c r="E784" s="153"/>
      <c r="F784" s="102"/>
      <c r="G784" s="102"/>
      <c r="H784" s="102"/>
      <c r="I784" s="102"/>
      <c r="J784" s="102"/>
      <c r="K784" s="102"/>
      <c r="L784" s="102"/>
      <c r="M784" s="102"/>
      <c r="N784" s="102"/>
      <c r="O784" s="102"/>
      <c r="P784" s="231"/>
    </row>
    <row r="785" spans="2:16" ht="15.75" customHeight="1">
      <c r="B785" s="101"/>
      <c r="D785" s="111"/>
      <c r="E785" s="153"/>
      <c r="F785" s="102"/>
      <c r="G785" s="102"/>
      <c r="H785" s="102"/>
      <c r="I785" s="102"/>
      <c r="J785" s="102"/>
      <c r="K785" s="102"/>
      <c r="L785" s="102"/>
      <c r="M785" s="102"/>
      <c r="N785" s="102"/>
      <c r="O785" s="102"/>
      <c r="P785" s="231"/>
    </row>
    <row r="786" spans="2:16" ht="15.75" customHeight="1">
      <c r="B786" s="101"/>
      <c r="D786" s="111"/>
      <c r="E786" s="153"/>
      <c r="F786" s="102"/>
      <c r="G786" s="102"/>
      <c r="H786" s="102"/>
      <c r="I786" s="102"/>
      <c r="J786" s="102"/>
      <c r="K786" s="102"/>
      <c r="L786" s="102"/>
      <c r="M786" s="102"/>
      <c r="N786" s="102"/>
      <c r="O786" s="102"/>
      <c r="P786" s="231"/>
    </row>
    <row r="787" spans="2:16" ht="15.75" customHeight="1">
      <c r="B787" s="101"/>
      <c r="D787" s="111"/>
      <c r="E787" s="153"/>
      <c r="F787" s="102"/>
      <c r="G787" s="102"/>
      <c r="H787" s="102"/>
      <c r="I787" s="102"/>
      <c r="J787" s="102"/>
      <c r="K787" s="102"/>
      <c r="L787" s="102"/>
      <c r="M787" s="102"/>
      <c r="N787" s="102"/>
      <c r="O787" s="102"/>
      <c r="P787" s="231"/>
    </row>
    <row r="788" spans="2:16" ht="15.75" customHeight="1">
      <c r="B788" s="101"/>
      <c r="D788" s="111"/>
      <c r="E788" s="153"/>
      <c r="F788" s="102"/>
      <c r="G788" s="102"/>
      <c r="H788" s="102"/>
      <c r="I788" s="102"/>
      <c r="J788" s="102"/>
      <c r="K788" s="102"/>
      <c r="L788" s="102"/>
      <c r="M788" s="102"/>
      <c r="N788" s="102"/>
      <c r="O788" s="102"/>
      <c r="P788" s="231"/>
    </row>
    <row r="789" spans="2:16" ht="15.75" customHeight="1">
      <c r="B789" s="101"/>
      <c r="D789" s="111"/>
      <c r="E789" s="153"/>
      <c r="F789" s="102"/>
      <c r="G789" s="102"/>
      <c r="H789" s="102"/>
      <c r="I789" s="102"/>
      <c r="J789" s="102"/>
      <c r="K789" s="102"/>
      <c r="L789" s="102"/>
      <c r="M789" s="102"/>
      <c r="N789" s="102"/>
      <c r="O789" s="102"/>
      <c r="P789" s="231"/>
    </row>
    <row r="790" spans="2:16" ht="15.75" customHeight="1">
      <c r="B790" s="101"/>
      <c r="D790" s="111"/>
      <c r="E790" s="153"/>
      <c r="F790" s="102"/>
      <c r="G790" s="102"/>
      <c r="H790" s="102"/>
      <c r="I790" s="102"/>
      <c r="J790" s="102"/>
      <c r="K790" s="102"/>
      <c r="L790" s="102"/>
      <c r="M790" s="102"/>
      <c r="N790" s="102"/>
      <c r="O790" s="102"/>
      <c r="P790" s="231"/>
    </row>
    <row r="791" spans="2:16" ht="15.75" customHeight="1">
      <c r="B791" s="101"/>
      <c r="D791" s="111"/>
      <c r="E791" s="153"/>
      <c r="F791" s="102"/>
      <c r="G791" s="102"/>
      <c r="H791" s="102"/>
      <c r="I791" s="102"/>
      <c r="J791" s="102"/>
      <c r="K791" s="102"/>
      <c r="L791" s="102"/>
      <c r="M791" s="102"/>
      <c r="N791" s="102"/>
      <c r="O791" s="102"/>
      <c r="P791" s="231"/>
    </row>
    <row r="792" spans="2:16" ht="15.75" customHeight="1">
      <c r="B792" s="101"/>
      <c r="D792" s="111"/>
      <c r="E792" s="153"/>
      <c r="F792" s="102"/>
      <c r="G792" s="102"/>
      <c r="H792" s="102"/>
      <c r="I792" s="102"/>
      <c r="J792" s="102"/>
      <c r="K792" s="102"/>
      <c r="L792" s="102"/>
      <c r="M792" s="102"/>
      <c r="N792" s="102"/>
      <c r="O792" s="102"/>
      <c r="P792" s="231"/>
    </row>
    <row r="793" spans="2:16" ht="15.75" customHeight="1">
      <c r="B793" s="101"/>
      <c r="D793" s="111"/>
      <c r="E793" s="153"/>
      <c r="F793" s="102"/>
      <c r="G793" s="102"/>
      <c r="H793" s="102"/>
      <c r="I793" s="102"/>
      <c r="J793" s="102"/>
      <c r="K793" s="102"/>
      <c r="L793" s="102"/>
      <c r="M793" s="102"/>
      <c r="N793" s="102"/>
      <c r="O793" s="102"/>
      <c r="P793" s="231"/>
    </row>
    <row r="794" spans="2:16" ht="15.75" customHeight="1">
      <c r="B794" s="101"/>
      <c r="D794" s="111"/>
      <c r="E794" s="153"/>
      <c r="F794" s="102"/>
      <c r="G794" s="102"/>
      <c r="H794" s="102"/>
      <c r="I794" s="102"/>
      <c r="J794" s="102"/>
      <c r="K794" s="102"/>
      <c r="L794" s="102"/>
      <c r="M794" s="102"/>
      <c r="N794" s="102"/>
      <c r="O794" s="102"/>
      <c r="P794" s="231"/>
    </row>
    <row r="795" spans="2:16" ht="15.75" customHeight="1">
      <c r="B795" s="101"/>
      <c r="D795" s="111"/>
      <c r="E795" s="153"/>
      <c r="F795" s="102"/>
      <c r="G795" s="102"/>
      <c r="H795" s="102"/>
      <c r="I795" s="102"/>
      <c r="J795" s="102"/>
      <c r="K795" s="102"/>
      <c r="L795" s="102"/>
      <c r="M795" s="102"/>
      <c r="N795" s="102"/>
      <c r="O795" s="102"/>
      <c r="P795" s="231"/>
    </row>
    <row r="796" spans="2:16" ht="15.75" customHeight="1">
      <c r="B796" s="101"/>
      <c r="D796" s="111"/>
      <c r="E796" s="153"/>
      <c r="F796" s="102"/>
      <c r="G796" s="102"/>
      <c r="H796" s="102"/>
      <c r="I796" s="102"/>
      <c r="J796" s="102"/>
      <c r="K796" s="102"/>
      <c r="L796" s="102"/>
      <c r="M796" s="102"/>
      <c r="N796" s="102"/>
      <c r="O796" s="102"/>
      <c r="P796" s="231"/>
    </row>
    <row r="797" spans="2:16" ht="15.75" customHeight="1">
      <c r="B797" s="101"/>
      <c r="D797" s="111"/>
      <c r="E797" s="153"/>
      <c r="F797" s="102"/>
      <c r="G797" s="102"/>
      <c r="H797" s="102"/>
      <c r="I797" s="102"/>
      <c r="J797" s="102"/>
      <c r="K797" s="102"/>
      <c r="L797" s="102"/>
      <c r="M797" s="102"/>
      <c r="N797" s="102"/>
      <c r="O797" s="102"/>
      <c r="P797" s="231"/>
    </row>
    <row r="798" spans="2:16" ht="15.75" customHeight="1">
      <c r="B798" s="101"/>
      <c r="D798" s="111"/>
      <c r="E798" s="153"/>
      <c r="F798" s="102"/>
      <c r="G798" s="102"/>
      <c r="H798" s="102"/>
      <c r="I798" s="102"/>
      <c r="J798" s="102"/>
      <c r="K798" s="102"/>
      <c r="L798" s="102"/>
      <c r="M798" s="102"/>
      <c r="N798" s="102"/>
      <c r="O798" s="102"/>
      <c r="P798" s="231"/>
    </row>
    <row r="799" spans="2:16" ht="15.75" customHeight="1">
      <c r="B799" s="101"/>
      <c r="D799" s="111"/>
      <c r="E799" s="153"/>
      <c r="F799" s="102"/>
      <c r="G799" s="102"/>
      <c r="H799" s="102"/>
      <c r="I799" s="102"/>
      <c r="J799" s="102"/>
      <c r="K799" s="102"/>
      <c r="L799" s="102"/>
      <c r="M799" s="102"/>
      <c r="N799" s="102"/>
      <c r="O799" s="102"/>
      <c r="P799" s="231"/>
    </row>
    <row r="800" spans="2:16" ht="15.75" customHeight="1">
      <c r="B800" s="101"/>
      <c r="D800" s="111"/>
      <c r="E800" s="153"/>
      <c r="F800" s="102"/>
      <c r="G800" s="102"/>
      <c r="H800" s="102"/>
      <c r="I800" s="102"/>
      <c r="J800" s="102"/>
      <c r="K800" s="102"/>
      <c r="L800" s="102"/>
      <c r="M800" s="102"/>
      <c r="N800" s="102"/>
      <c r="O800" s="102"/>
      <c r="P800" s="231"/>
    </row>
    <row r="801" spans="2:16" ht="15.75" customHeight="1">
      <c r="B801" s="101"/>
      <c r="D801" s="111"/>
      <c r="E801" s="153"/>
      <c r="F801" s="102"/>
      <c r="G801" s="102"/>
      <c r="H801" s="102"/>
      <c r="I801" s="102"/>
      <c r="J801" s="102"/>
      <c r="K801" s="102"/>
      <c r="L801" s="102"/>
      <c r="M801" s="102"/>
      <c r="N801" s="102"/>
      <c r="O801" s="102"/>
      <c r="P801" s="231"/>
    </row>
    <row r="802" spans="2:16" ht="15.75" customHeight="1">
      <c r="B802" s="101"/>
      <c r="D802" s="111"/>
      <c r="E802" s="153"/>
      <c r="F802" s="102"/>
      <c r="G802" s="102"/>
      <c r="H802" s="102"/>
      <c r="I802" s="102"/>
      <c r="J802" s="102"/>
      <c r="K802" s="102"/>
      <c r="L802" s="102"/>
      <c r="M802" s="102"/>
      <c r="N802" s="102"/>
      <c r="O802" s="102"/>
      <c r="P802" s="231"/>
    </row>
    <row r="803" spans="2:16" ht="15.75" customHeight="1">
      <c r="B803" s="101"/>
      <c r="D803" s="111"/>
      <c r="E803" s="153"/>
      <c r="F803" s="102"/>
      <c r="G803" s="102"/>
      <c r="H803" s="102"/>
      <c r="I803" s="102"/>
      <c r="J803" s="102"/>
      <c r="K803" s="102"/>
      <c r="L803" s="102"/>
      <c r="M803" s="102"/>
      <c r="N803" s="102"/>
      <c r="O803" s="102"/>
      <c r="P803" s="231"/>
    </row>
    <row r="804" spans="2:16" ht="15.75" customHeight="1">
      <c r="B804" s="101"/>
      <c r="D804" s="111"/>
      <c r="E804" s="153"/>
      <c r="F804" s="102"/>
      <c r="G804" s="102"/>
      <c r="H804" s="102"/>
      <c r="I804" s="102"/>
      <c r="J804" s="102"/>
      <c r="K804" s="102"/>
      <c r="L804" s="102"/>
      <c r="M804" s="102"/>
      <c r="N804" s="102"/>
      <c r="O804" s="102"/>
      <c r="P804" s="231"/>
    </row>
    <row r="805" spans="2:16" ht="15.75" customHeight="1">
      <c r="B805" s="101"/>
      <c r="D805" s="111"/>
      <c r="E805" s="153"/>
      <c r="F805" s="102"/>
      <c r="G805" s="102"/>
      <c r="H805" s="102"/>
      <c r="I805" s="102"/>
      <c r="J805" s="102"/>
      <c r="K805" s="102"/>
      <c r="L805" s="102"/>
      <c r="M805" s="102"/>
      <c r="N805" s="102"/>
      <c r="O805" s="102"/>
      <c r="P805" s="231"/>
    </row>
    <row r="806" spans="2:16" ht="15.75" customHeight="1">
      <c r="B806" s="101"/>
      <c r="D806" s="111"/>
      <c r="E806" s="153"/>
      <c r="F806" s="102"/>
      <c r="G806" s="102"/>
      <c r="H806" s="102"/>
      <c r="I806" s="102"/>
      <c r="J806" s="102"/>
      <c r="K806" s="102"/>
      <c r="L806" s="102"/>
      <c r="M806" s="102"/>
      <c r="N806" s="102"/>
      <c r="O806" s="102"/>
      <c r="P806" s="231"/>
    </row>
    <row r="807" spans="2:16" ht="15.75" customHeight="1">
      <c r="B807" s="101"/>
      <c r="D807" s="111"/>
      <c r="E807" s="153"/>
      <c r="F807" s="102"/>
      <c r="G807" s="102"/>
      <c r="H807" s="102"/>
      <c r="I807" s="102"/>
      <c r="J807" s="102"/>
      <c r="K807" s="102"/>
      <c r="L807" s="102"/>
      <c r="M807" s="102"/>
      <c r="N807" s="102"/>
      <c r="O807" s="102"/>
      <c r="P807" s="231"/>
    </row>
    <row r="808" spans="2:16" ht="15.75" customHeight="1">
      <c r="B808" s="101"/>
      <c r="D808" s="111"/>
      <c r="E808" s="153"/>
      <c r="F808" s="102"/>
      <c r="G808" s="102"/>
      <c r="H808" s="102"/>
      <c r="I808" s="102"/>
      <c r="J808" s="102"/>
      <c r="K808" s="102"/>
      <c r="L808" s="102"/>
      <c r="M808" s="102"/>
      <c r="N808" s="102"/>
      <c r="O808" s="102"/>
      <c r="P808" s="231"/>
    </row>
    <row r="809" spans="2:16" ht="15.75" customHeight="1">
      <c r="B809" s="101"/>
      <c r="D809" s="111"/>
      <c r="E809" s="153"/>
      <c r="F809" s="102"/>
      <c r="G809" s="102"/>
      <c r="H809" s="102"/>
      <c r="I809" s="102"/>
      <c r="J809" s="102"/>
      <c r="K809" s="102"/>
      <c r="L809" s="102"/>
      <c r="M809" s="102"/>
      <c r="N809" s="102"/>
      <c r="O809" s="102"/>
      <c r="P809" s="231"/>
    </row>
    <row r="810" spans="2:16" ht="15.75" customHeight="1">
      <c r="B810" s="101"/>
      <c r="D810" s="111"/>
      <c r="E810" s="153"/>
      <c r="F810" s="102"/>
      <c r="G810" s="102"/>
      <c r="H810" s="102"/>
      <c r="I810" s="102"/>
      <c r="J810" s="102"/>
      <c r="K810" s="102"/>
      <c r="L810" s="102"/>
      <c r="M810" s="102"/>
      <c r="N810" s="102"/>
      <c r="O810" s="102"/>
      <c r="P810" s="231"/>
    </row>
    <row r="811" spans="2:16" ht="15.75" customHeight="1">
      <c r="B811" s="101"/>
      <c r="D811" s="111"/>
      <c r="E811" s="153"/>
      <c r="F811" s="102"/>
      <c r="G811" s="102"/>
      <c r="H811" s="102"/>
      <c r="I811" s="102"/>
      <c r="J811" s="102"/>
      <c r="K811" s="102"/>
      <c r="L811" s="102"/>
      <c r="M811" s="102"/>
      <c r="N811" s="102"/>
      <c r="O811" s="102"/>
      <c r="P811" s="231"/>
    </row>
    <row r="812" spans="2:16" ht="15.75" customHeight="1">
      <c r="B812" s="101"/>
      <c r="D812" s="111"/>
      <c r="E812" s="153"/>
      <c r="F812" s="102"/>
      <c r="G812" s="102"/>
      <c r="H812" s="102"/>
      <c r="I812" s="102"/>
      <c r="J812" s="102"/>
      <c r="K812" s="102"/>
      <c r="L812" s="102"/>
      <c r="M812" s="102"/>
      <c r="N812" s="102"/>
      <c r="O812" s="102"/>
      <c r="P812" s="231"/>
    </row>
    <row r="813" spans="2:16" ht="15.75" customHeight="1">
      <c r="B813" s="101"/>
      <c r="D813" s="111"/>
      <c r="E813" s="153"/>
      <c r="F813" s="102"/>
      <c r="G813" s="102"/>
      <c r="H813" s="102"/>
      <c r="I813" s="102"/>
      <c r="J813" s="102"/>
      <c r="K813" s="102"/>
      <c r="L813" s="102"/>
      <c r="M813" s="102"/>
      <c r="N813" s="102"/>
      <c r="O813" s="102"/>
      <c r="P813" s="231"/>
    </row>
    <row r="814" spans="2:16" ht="15.75" customHeight="1">
      <c r="B814" s="101"/>
      <c r="D814" s="111"/>
      <c r="E814" s="153"/>
      <c r="F814" s="102"/>
      <c r="G814" s="102"/>
      <c r="H814" s="102"/>
      <c r="I814" s="102"/>
      <c r="J814" s="102"/>
      <c r="K814" s="102"/>
      <c r="L814" s="102"/>
      <c r="M814" s="102"/>
      <c r="N814" s="102"/>
      <c r="O814" s="102"/>
      <c r="P814" s="231"/>
    </row>
    <row r="815" spans="2:16" ht="15.75" customHeight="1">
      <c r="B815" s="101"/>
      <c r="D815" s="111"/>
      <c r="E815" s="153"/>
      <c r="F815" s="102"/>
      <c r="G815" s="102"/>
      <c r="H815" s="102"/>
      <c r="I815" s="102"/>
      <c r="J815" s="102"/>
      <c r="K815" s="102"/>
      <c r="L815" s="102"/>
      <c r="M815" s="102"/>
      <c r="N815" s="102"/>
      <c r="O815" s="102"/>
      <c r="P815" s="231"/>
    </row>
    <row r="816" spans="2:16" ht="15.75" customHeight="1">
      <c r="B816" s="101"/>
      <c r="D816" s="111"/>
      <c r="E816" s="153"/>
      <c r="F816" s="102"/>
      <c r="G816" s="102"/>
      <c r="H816" s="102"/>
      <c r="I816" s="102"/>
      <c r="J816" s="102"/>
      <c r="K816" s="102"/>
      <c r="L816" s="102"/>
      <c r="M816" s="102"/>
      <c r="N816" s="102"/>
      <c r="O816" s="102"/>
      <c r="P816" s="231"/>
    </row>
    <row r="817" spans="2:16" ht="15.75" customHeight="1">
      <c r="B817" s="101"/>
      <c r="D817" s="111"/>
      <c r="E817" s="153"/>
      <c r="F817" s="102"/>
      <c r="G817" s="102"/>
      <c r="H817" s="102"/>
      <c r="I817" s="102"/>
      <c r="J817" s="102"/>
      <c r="K817" s="102"/>
      <c r="L817" s="102"/>
      <c r="M817" s="102"/>
      <c r="N817" s="102"/>
      <c r="O817" s="102"/>
      <c r="P817" s="231"/>
    </row>
    <row r="818" spans="2:16" ht="15.75" customHeight="1">
      <c r="B818" s="101"/>
      <c r="D818" s="111"/>
      <c r="E818" s="153"/>
      <c r="F818" s="102"/>
      <c r="G818" s="102"/>
      <c r="H818" s="102"/>
      <c r="I818" s="102"/>
      <c r="J818" s="102"/>
      <c r="K818" s="102"/>
      <c r="L818" s="102"/>
      <c r="M818" s="102"/>
      <c r="N818" s="102"/>
      <c r="O818" s="102"/>
      <c r="P818" s="231"/>
    </row>
    <row r="819" spans="2:16" ht="15.75" customHeight="1">
      <c r="B819" s="101"/>
      <c r="D819" s="111"/>
      <c r="E819" s="153"/>
      <c r="F819" s="102"/>
      <c r="G819" s="102"/>
      <c r="H819" s="102"/>
      <c r="I819" s="102"/>
      <c r="J819" s="102"/>
      <c r="K819" s="102"/>
      <c r="L819" s="102"/>
      <c r="M819" s="102"/>
      <c r="N819" s="102"/>
      <c r="O819" s="102"/>
      <c r="P819" s="231"/>
    </row>
    <row r="820" spans="2:16" ht="15.75" customHeight="1">
      <c r="B820" s="101"/>
      <c r="D820" s="111"/>
      <c r="E820" s="153"/>
      <c r="F820" s="102"/>
      <c r="G820" s="102"/>
      <c r="H820" s="102"/>
      <c r="I820" s="102"/>
      <c r="J820" s="102"/>
      <c r="K820" s="102"/>
      <c r="L820" s="102"/>
      <c r="M820" s="102"/>
      <c r="N820" s="102"/>
      <c r="O820" s="102"/>
      <c r="P820" s="231"/>
    </row>
    <row r="821" spans="2:16" ht="15.75" customHeight="1">
      <c r="B821" s="101"/>
      <c r="D821" s="111"/>
      <c r="E821" s="153"/>
      <c r="F821" s="102"/>
      <c r="G821" s="102"/>
      <c r="H821" s="102"/>
      <c r="I821" s="102"/>
      <c r="J821" s="102"/>
      <c r="K821" s="102"/>
      <c r="L821" s="102"/>
      <c r="M821" s="102"/>
      <c r="N821" s="102"/>
      <c r="O821" s="102"/>
      <c r="P821" s="231"/>
    </row>
    <row r="822" spans="2:16" ht="15.75" customHeight="1">
      <c r="B822" s="101"/>
      <c r="D822" s="111"/>
      <c r="E822" s="153"/>
      <c r="F822" s="102"/>
      <c r="G822" s="102"/>
      <c r="H822" s="102"/>
      <c r="I822" s="102"/>
      <c r="J822" s="102"/>
      <c r="K822" s="102"/>
      <c r="L822" s="102"/>
      <c r="M822" s="102"/>
      <c r="N822" s="102"/>
      <c r="O822" s="102"/>
      <c r="P822" s="231"/>
    </row>
    <row r="823" spans="2:16" ht="15.75" customHeight="1">
      <c r="B823" s="101"/>
      <c r="D823" s="111"/>
      <c r="E823" s="153"/>
      <c r="F823" s="102"/>
      <c r="G823" s="102"/>
      <c r="H823" s="102"/>
      <c r="I823" s="102"/>
      <c r="J823" s="102"/>
      <c r="K823" s="102"/>
      <c r="L823" s="102"/>
      <c r="M823" s="102"/>
      <c r="N823" s="102"/>
      <c r="O823" s="102"/>
      <c r="P823" s="231"/>
    </row>
    <row r="824" spans="2:16" ht="15.75" customHeight="1">
      <c r="B824" s="101"/>
      <c r="D824" s="111"/>
      <c r="E824" s="153"/>
      <c r="F824" s="102"/>
      <c r="G824" s="102"/>
      <c r="H824" s="102"/>
      <c r="I824" s="102"/>
      <c r="J824" s="102"/>
      <c r="K824" s="102"/>
      <c r="L824" s="102"/>
      <c r="M824" s="102"/>
      <c r="N824" s="102"/>
      <c r="O824" s="102"/>
      <c r="P824" s="231"/>
    </row>
    <row r="825" spans="2:16" ht="15.75" customHeight="1">
      <c r="B825" s="101"/>
      <c r="D825" s="111"/>
      <c r="E825" s="153"/>
      <c r="F825" s="102"/>
      <c r="G825" s="102"/>
      <c r="H825" s="102"/>
      <c r="I825" s="102"/>
      <c r="J825" s="102"/>
      <c r="K825" s="102"/>
      <c r="L825" s="102"/>
      <c r="M825" s="102"/>
      <c r="N825" s="102"/>
      <c r="O825" s="102"/>
      <c r="P825" s="231"/>
    </row>
    <row r="826" spans="2:16" ht="15.75" customHeight="1">
      <c r="B826" s="101"/>
      <c r="D826" s="111"/>
      <c r="E826" s="153"/>
      <c r="F826" s="102"/>
      <c r="G826" s="102"/>
      <c r="H826" s="102"/>
      <c r="I826" s="102"/>
      <c r="J826" s="102"/>
      <c r="K826" s="102"/>
      <c r="L826" s="102"/>
      <c r="M826" s="102"/>
      <c r="N826" s="102"/>
      <c r="O826" s="102"/>
      <c r="P826" s="231"/>
    </row>
    <row r="827" spans="2:16" ht="15.75" customHeight="1">
      <c r="B827" s="101"/>
      <c r="D827" s="111"/>
      <c r="E827" s="153"/>
      <c r="F827" s="102"/>
      <c r="G827" s="102"/>
      <c r="H827" s="102"/>
      <c r="I827" s="102"/>
      <c r="J827" s="102"/>
      <c r="K827" s="102"/>
      <c r="L827" s="102"/>
      <c r="M827" s="102"/>
      <c r="N827" s="102"/>
      <c r="O827" s="102"/>
      <c r="P827" s="231"/>
    </row>
    <row r="828" spans="2:16" ht="15.75" customHeight="1">
      <c r="B828" s="101"/>
      <c r="D828" s="111"/>
      <c r="E828" s="153"/>
      <c r="F828" s="102"/>
      <c r="G828" s="102"/>
      <c r="H828" s="102"/>
      <c r="I828" s="102"/>
      <c r="J828" s="102"/>
      <c r="K828" s="102"/>
      <c r="L828" s="102"/>
      <c r="M828" s="102"/>
      <c r="N828" s="102"/>
      <c r="O828" s="102"/>
      <c r="P828" s="231"/>
    </row>
    <row r="829" spans="2:16" ht="15.75" customHeight="1">
      <c r="B829" s="101"/>
      <c r="D829" s="111"/>
      <c r="E829" s="153"/>
      <c r="F829" s="102"/>
      <c r="G829" s="102"/>
      <c r="H829" s="102"/>
      <c r="I829" s="102"/>
      <c r="J829" s="102"/>
      <c r="K829" s="102"/>
      <c r="L829" s="102"/>
      <c r="M829" s="102"/>
      <c r="N829" s="102"/>
      <c r="O829" s="102"/>
      <c r="P829" s="231"/>
    </row>
    <row r="830" spans="2:16" ht="15.75" customHeight="1">
      <c r="B830" s="101"/>
      <c r="D830" s="111"/>
      <c r="E830" s="153"/>
      <c r="F830" s="102"/>
      <c r="G830" s="102"/>
      <c r="H830" s="102"/>
      <c r="I830" s="102"/>
      <c r="J830" s="102"/>
      <c r="K830" s="102"/>
      <c r="L830" s="102"/>
      <c r="M830" s="102"/>
      <c r="N830" s="102"/>
      <c r="O830" s="102"/>
      <c r="P830" s="231"/>
    </row>
    <row r="831" spans="2:16" ht="15.75" customHeight="1">
      <c r="B831" s="101"/>
      <c r="D831" s="111"/>
      <c r="E831" s="153"/>
      <c r="F831" s="102"/>
      <c r="G831" s="102"/>
      <c r="H831" s="102"/>
      <c r="I831" s="102"/>
      <c r="J831" s="102"/>
      <c r="K831" s="102"/>
      <c r="L831" s="102"/>
      <c r="M831" s="102"/>
      <c r="N831" s="102"/>
      <c r="O831" s="102"/>
      <c r="P831" s="231"/>
    </row>
    <row r="832" spans="2:16" ht="15.75" customHeight="1">
      <c r="B832" s="101"/>
      <c r="D832" s="111"/>
      <c r="E832" s="153"/>
      <c r="F832" s="102"/>
      <c r="G832" s="102"/>
      <c r="H832" s="102"/>
      <c r="I832" s="102"/>
      <c r="J832" s="102"/>
      <c r="K832" s="102"/>
      <c r="L832" s="102"/>
      <c r="M832" s="102"/>
      <c r="N832" s="102"/>
      <c r="O832" s="102"/>
      <c r="P832" s="231"/>
    </row>
    <row r="833" spans="2:16" ht="15.75" customHeight="1">
      <c r="B833" s="101"/>
      <c r="D833" s="111"/>
      <c r="E833" s="153"/>
      <c r="F833" s="102"/>
      <c r="G833" s="102"/>
      <c r="H833" s="102"/>
      <c r="I833" s="102"/>
      <c r="J833" s="102"/>
      <c r="K833" s="102"/>
      <c r="L833" s="102"/>
      <c r="M833" s="102"/>
      <c r="N833" s="102"/>
      <c r="O833" s="102"/>
      <c r="P833" s="231"/>
    </row>
    <row r="834" spans="2:16" ht="15.75" customHeight="1">
      <c r="B834" s="101"/>
      <c r="D834" s="111"/>
      <c r="E834" s="153"/>
      <c r="F834" s="102"/>
      <c r="G834" s="102"/>
      <c r="H834" s="102"/>
      <c r="I834" s="102"/>
      <c r="J834" s="102"/>
      <c r="K834" s="102"/>
      <c r="L834" s="102"/>
      <c r="M834" s="102"/>
      <c r="N834" s="102"/>
      <c r="O834" s="102"/>
      <c r="P834" s="231"/>
    </row>
    <row r="835" spans="2:16" ht="15.75" customHeight="1">
      <c r="B835" s="101"/>
      <c r="D835" s="111"/>
      <c r="E835" s="153"/>
      <c r="F835" s="102"/>
      <c r="G835" s="102"/>
      <c r="H835" s="102"/>
      <c r="I835" s="102"/>
      <c r="J835" s="102"/>
      <c r="K835" s="102"/>
      <c r="L835" s="102"/>
      <c r="M835" s="102"/>
      <c r="N835" s="102"/>
      <c r="O835" s="102"/>
      <c r="P835" s="231"/>
    </row>
    <row r="836" spans="2:16" ht="15.75" customHeight="1">
      <c r="B836" s="101"/>
      <c r="D836" s="111"/>
      <c r="E836" s="153"/>
      <c r="F836" s="102"/>
      <c r="G836" s="102"/>
      <c r="H836" s="102"/>
      <c r="I836" s="102"/>
      <c r="J836" s="102"/>
      <c r="K836" s="102"/>
      <c r="L836" s="102"/>
      <c r="M836" s="102"/>
      <c r="N836" s="102"/>
      <c r="O836" s="102"/>
      <c r="P836" s="231"/>
    </row>
    <row r="837" spans="2:16" ht="15.75" customHeight="1">
      <c r="B837" s="101"/>
      <c r="D837" s="111"/>
      <c r="E837" s="153"/>
      <c r="F837" s="102"/>
      <c r="G837" s="102"/>
      <c r="H837" s="102"/>
      <c r="I837" s="102"/>
      <c r="J837" s="102"/>
      <c r="K837" s="102"/>
      <c r="L837" s="102"/>
      <c r="M837" s="102"/>
      <c r="N837" s="102"/>
      <c r="O837" s="102"/>
      <c r="P837" s="231"/>
    </row>
    <row r="838" spans="2:16" ht="15.75" customHeight="1">
      <c r="B838" s="101"/>
      <c r="D838" s="111"/>
      <c r="E838" s="153"/>
      <c r="F838" s="102"/>
      <c r="G838" s="102"/>
      <c r="H838" s="102"/>
      <c r="I838" s="102"/>
      <c r="J838" s="102"/>
      <c r="K838" s="102"/>
      <c r="L838" s="102"/>
      <c r="M838" s="102"/>
      <c r="N838" s="102"/>
      <c r="O838" s="102"/>
      <c r="P838" s="231"/>
    </row>
    <row r="839" spans="2:16" ht="15.75" customHeight="1">
      <c r="B839" s="101"/>
      <c r="D839" s="111"/>
      <c r="E839" s="153"/>
      <c r="F839" s="102"/>
      <c r="G839" s="102"/>
      <c r="H839" s="102"/>
      <c r="I839" s="102"/>
      <c r="J839" s="102"/>
      <c r="K839" s="102"/>
      <c r="L839" s="102"/>
      <c r="M839" s="102"/>
      <c r="N839" s="102"/>
      <c r="O839" s="102"/>
      <c r="P839" s="231"/>
    </row>
    <row r="840" spans="2:16" ht="15.75" customHeight="1">
      <c r="B840" s="101"/>
      <c r="D840" s="111"/>
      <c r="E840" s="153"/>
      <c r="F840" s="102"/>
      <c r="G840" s="102"/>
      <c r="H840" s="102"/>
      <c r="I840" s="102"/>
      <c r="J840" s="102"/>
      <c r="K840" s="102"/>
      <c r="L840" s="102"/>
      <c r="M840" s="102"/>
      <c r="N840" s="102"/>
      <c r="O840" s="102"/>
      <c r="P840" s="231"/>
    </row>
    <row r="841" spans="2:16" ht="15.75" customHeight="1">
      <c r="B841" s="101"/>
      <c r="D841" s="111"/>
      <c r="E841" s="153"/>
      <c r="F841" s="102"/>
      <c r="G841" s="102"/>
      <c r="H841" s="102"/>
      <c r="I841" s="102"/>
      <c r="J841" s="102"/>
      <c r="K841" s="102"/>
      <c r="L841" s="102"/>
      <c r="M841" s="102"/>
      <c r="N841" s="102"/>
      <c r="O841" s="102"/>
      <c r="P841" s="231"/>
    </row>
    <row r="842" spans="2:16" ht="15.75" customHeight="1">
      <c r="B842" s="101"/>
      <c r="D842" s="111"/>
      <c r="E842" s="153"/>
      <c r="F842" s="102"/>
      <c r="G842" s="102"/>
      <c r="H842" s="102"/>
      <c r="I842" s="102"/>
      <c r="J842" s="102"/>
      <c r="K842" s="102"/>
      <c r="L842" s="102"/>
      <c r="M842" s="102"/>
      <c r="N842" s="102"/>
      <c r="O842" s="102"/>
      <c r="P842" s="231"/>
    </row>
    <row r="843" spans="2:16" ht="15.75" customHeight="1">
      <c r="B843" s="101"/>
      <c r="D843" s="111"/>
      <c r="E843" s="153"/>
      <c r="F843" s="102"/>
      <c r="G843" s="102"/>
      <c r="H843" s="102"/>
      <c r="I843" s="102"/>
      <c r="J843" s="102"/>
      <c r="K843" s="102"/>
      <c r="L843" s="102"/>
      <c r="M843" s="102"/>
      <c r="N843" s="102"/>
      <c r="O843" s="102"/>
      <c r="P843" s="231"/>
    </row>
    <row r="844" spans="2:16" ht="15.75" customHeight="1">
      <c r="B844" s="101"/>
      <c r="D844" s="111"/>
      <c r="E844" s="153"/>
      <c r="F844" s="102"/>
      <c r="G844" s="102"/>
      <c r="H844" s="102"/>
      <c r="I844" s="102"/>
      <c r="J844" s="102"/>
      <c r="K844" s="102"/>
      <c r="L844" s="102"/>
      <c r="M844" s="102"/>
      <c r="N844" s="102"/>
      <c r="O844" s="102"/>
      <c r="P844" s="231"/>
    </row>
    <row r="845" spans="2:16" ht="15.75" customHeight="1">
      <c r="B845" s="101"/>
      <c r="D845" s="111"/>
      <c r="E845" s="153"/>
      <c r="F845" s="102"/>
      <c r="G845" s="102"/>
      <c r="H845" s="102"/>
      <c r="I845" s="102"/>
      <c r="J845" s="102"/>
      <c r="K845" s="102"/>
      <c r="L845" s="102"/>
      <c r="M845" s="102"/>
      <c r="N845" s="102"/>
      <c r="O845" s="102"/>
      <c r="P845" s="231"/>
    </row>
    <row r="846" spans="2:16" ht="15.75" customHeight="1">
      <c r="B846" s="101"/>
      <c r="D846" s="111"/>
      <c r="E846" s="153"/>
      <c r="F846" s="102"/>
      <c r="G846" s="102"/>
      <c r="H846" s="102"/>
      <c r="I846" s="102"/>
      <c r="J846" s="102"/>
      <c r="K846" s="102"/>
      <c r="L846" s="102"/>
      <c r="M846" s="102"/>
      <c r="N846" s="102"/>
      <c r="O846" s="102"/>
      <c r="P846" s="231"/>
    </row>
    <row r="847" spans="2:16" ht="15.75" customHeight="1">
      <c r="B847" s="101"/>
      <c r="D847" s="111"/>
      <c r="E847" s="153"/>
      <c r="F847" s="102"/>
      <c r="G847" s="102"/>
      <c r="H847" s="102"/>
      <c r="I847" s="102"/>
      <c r="J847" s="102"/>
      <c r="K847" s="102"/>
      <c r="L847" s="102"/>
      <c r="M847" s="102"/>
      <c r="N847" s="102"/>
      <c r="O847" s="102"/>
      <c r="P847" s="231"/>
    </row>
    <row r="848" spans="2:16" ht="15.75" customHeight="1">
      <c r="B848" s="101"/>
      <c r="D848" s="111"/>
      <c r="E848" s="153"/>
      <c r="F848" s="102"/>
      <c r="G848" s="102"/>
      <c r="H848" s="102"/>
      <c r="I848" s="102"/>
      <c r="J848" s="102"/>
      <c r="K848" s="102"/>
      <c r="L848" s="102"/>
      <c r="M848" s="102"/>
      <c r="N848" s="102"/>
      <c r="O848" s="102"/>
      <c r="P848" s="231"/>
    </row>
    <row r="849" spans="2:16" ht="15.75" customHeight="1">
      <c r="B849" s="101"/>
      <c r="D849" s="111"/>
      <c r="E849" s="153"/>
      <c r="F849" s="102"/>
      <c r="G849" s="102"/>
      <c r="H849" s="102"/>
      <c r="I849" s="102"/>
      <c r="J849" s="102"/>
      <c r="K849" s="102"/>
      <c r="L849" s="102"/>
      <c r="M849" s="102"/>
      <c r="N849" s="102"/>
      <c r="O849" s="102"/>
      <c r="P849" s="231"/>
    </row>
    <row r="850" spans="2:16" ht="15.75" customHeight="1">
      <c r="B850" s="101"/>
      <c r="D850" s="111"/>
      <c r="E850" s="153"/>
      <c r="F850" s="102"/>
      <c r="G850" s="102"/>
      <c r="H850" s="102"/>
      <c r="I850" s="102"/>
      <c r="J850" s="102"/>
      <c r="K850" s="102"/>
      <c r="L850" s="102"/>
      <c r="M850" s="102"/>
      <c r="N850" s="102"/>
      <c r="O850" s="102"/>
      <c r="P850" s="231"/>
    </row>
    <row r="851" spans="2:16" ht="15.75" customHeight="1">
      <c r="B851" s="101"/>
      <c r="D851" s="111"/>
      <c r="E851" s="153"/>
      <c r="F851" s="102"/>
      <c r="G851" s="102"/>
      <c r="H851" s="102"/>
      <c r="I851" s="102"/>
      <c r="J851" s="102"/>
      <c r="K851" s="102"/>
      <c r="L851" s="102"/>
      <c r="M851" s="102"/>
      <c r="N851" s="102"/>
      <c r="O851" s="102"/>
      <c r="P851" s="231"/>
    </row>
    <row r="852" spans="2:16" ht="15.75" customHeight="1">
      <c r="B852" s="101"/>
      <c r="D852" s="111"/>
      <c r="E852" s="153"/>
      <c r="F852" s="102"/>
      <c r="G852" s="102"/>
      <c r="H852" s="102"/>
      <c r="I852" s="102"/>
      <c r="J852" s="102"/>
      <c r="K852" s="102"/>
      <c r="L852" s="102"/>
      <c r="M852" s="102"/>
      <c r="N852" s="102"/>
      <c r="O852" s="102"/>
      <c r="P852" s="231"/>
    </row>
    <row r="853" spans="2:16" ht="15.75" customHeight="1">
      <c r="B853" s="101"/>
      <c r="D853" s="111"/>
      <c r="E853" s="153"/>
      <c r="F853" s="102"/>
      <c r="G853" s="102"/>
      <c r="H853" s="102"/>
      <c r="I853" s="102"/>
      <c r="J853" s="102"/>
      <c r="K853" s="102"/>
      <c r="L853" s="102"/>
      <c r="M853" s="102"/>
      <c r="N853" s="102"/>
      <c r="O853" s="102"/>
      <c r="P853" s="231"/>
    </row>
    <row r="854" spans="2:16" ht="15.75" customHeight="1">
      <c r="B854" s="101"/>
      <c r="D854" s="111"/>
      <c r="E854" s="153"/>
      <c r="F854" s="102"/>
      <c r="G854" s="102"/>
      <c r="H854" s="102"/>
      <c r="I854" s="102"/>
      <c r="J854" s="102"/>
      <c r="K854" s="102"/>
      <c r="L854" s="102"/>
      <c r="M854" s="102"/>
      <c r="N854" s="102"/>
      <c r="O854" s="102"/>
      <c r="P854" s="231"/>
    </row>
    <row r="855" spans="2:16" ht="15.75" customHeight="1">
      <c r="B855" s="101"/>
      <c r="D855" s="111"/>
      <c r="E855" s="153"/>
      <c r="F855" s="102"/>
      <c r="G855" s="102"/>
      <c r="H855" s="102"/>
      <c r="I855" s="102"/>
      <c r="J855" s="102"/>
      <c r="K855" s="102"/>
      <c r="L855" s="102"/>
      <c r="M855" s="102"/>
      <c r="N855" s="102"/>
      <c r="O855" s="102"/>
      <c r="P855" s="231"/>
    </row>
    <row r="856" spans="2:16" ht="15.75" customHeight="1">
      <c r="B856" s="101"/>
      <c r="D856" s="111"/>
      <c r="E856" s="153"/>
      <c r="F856" s="102"/>
      <c r="G856" s="102"/>
      <c r="H856" s="102"/>
      <c r="I856" s="102"/>
      <c r="J856" s="102"/>
      <c r="K856" s="102"/>
      <c r="L856" s="102"/>
      <c r="M856" s="102"/>
      <c r="N856" s="102"/>
      <c r="O856" s="102"/>
      <c r="P856" s="231"/>
    </row>
    <row r="857" spans="2:16" ht="15.75" customHeight="1">
      <c r="B857" s="101"/>
      <c r="D857" s="111"/>
      <c r="E857" s="153"/>
      <c r="F857" s="102"/>
      <c r="G857" s="102"/>
      <c r="H857" s="102"/>
      <c r="I857" s="102"/>
      <c r="J857" s="102"/>
      <c r="K857" s="102"/>
      <c r="L857" s="102"/>
      <c r="M857" s="102"/>
      <c r="N857" s="102"/>
      <c r="O857" s="102"/>
      <c r="P857" s="231"/>
    </row>
    <row r="858" spans="2:16" ht="15.75" customHeight="1">
      <c r="B858" s="101"/>
      <c r="D858" s="111"/>
      <c r="E858" s="153"/>
      <c r="F858" s="102"/>
      <c r="G858" s="102"/>
      <c r="H858" s="102"/>
      <c r="I858" s="102"/>
      <c r="J858" s="102"/>
      <c r="K858" s="102"/>
      <c r="L858" s="102"/>
      <c r="M858" s="102"/>
      <c r="N858" s="102"/>
      <c r="O858" s="102"/>
      <c r="P858" s="231"/>
    </row>
    <row r="859" spans="2:16" ht="15.75" customHeight="1">
      <c r="B859" s="101"/>
      <c r="D859" s="111"/>
      <c r="E859" s="153"/>
      <c r="F859" s="102"/>
      <c r="G859" s="102"/>
      <c r="H859" s="102"/>
      <c r="I859" s="102"/>
      <c r="J859" s="102"/>
      <c r="K859" s="102"/>
      <c r="L859" s="102"/>
      <c r="M859" s="102"/>
      <c r="N859" s="102"/>
      <c r="O859" s="102"/>
      <c r="P859" s="231"/>
    </row>
    <row r="860" spans="2:16" ht="15.75" customHeight="1">
      <c r="B860" s="101"/>
      <c r="D860" s="111"/>
      <c r="E860" s="153"/>
      <c r="F860" s="102"/>
      <c r="G860" s="102"/>
      <c r="H860" s="102"/>
      <c r="I860" s="102"/>
      <c r="J860" s="102"/>
      <c r="K860" s="102"/>
      <c r="L860" s="102"/>
      <c r="M860" s="102"/>
      <c r="N860" s="102"/>
      <c r="O860" s="102"/>
      <c r="P860" s="231"/>
    </row>
    <row r="861" spans="2:16" ht="15.75" customHeight="1">
      <c r="B861" s="101"/>
      <c r="D861" s="111"/>
      <c r="E861" s="153"/>
      <c r="F861" s="102"/>
      <c r="G861" s="102"/>
      <c r="H861" s="102"/>
      <c r="I861" s="102"/>
      <c r="J861" s="102"/>
      <c r="K861" s="102"/>
      <c r="L861" s="102"/>
      <c r="M861" s="102"/>
      <c r="N861" s="102"/>
      <c r="O861" s="102"/>
      <c r="P861" s="231"/>
    </row>
    <row r="862" spans="2:16" ht="15.75" customHeight="1">
      <c r="B862" s="101"/>
      <c r="D862" s="111"/>
      <c r="E862" s="153"/>
      <c r="F862" s="102"/>
      <c r="G862" s="102"/>
      <c r="H862" s="102"/>
      <c r="I862" s="102"/>
      <c r="J862" s="102"/>
      <c r="K862" s="102"/>
      <c r="L862" s="102"/>
      <c r="M862" s="102"/>
      <c r="N862" s="102"/>
      <c r="O862" s="102"/>
      <c r="P862" s="231"/>
    </row>
    <row r="863" spans="2:16" ht="15.75" customHeight="1">
      <c r="B863" s="101"/>
      <c r="D863" s="111"/>
      <c r="E863" s="153"/>
      <c r="F863" s="102"/>
      <c r="G863" s="102"/>
      <c r="H863" s="102"/>
      <c r="I863" s="102"/>
      <c r="J863" s="102"/>
      <c r="K863" s="102"/>
      <c r="L863" s="102"/>
      <c r="M863" s="102"/>
      <c r="N863" s="102"/>
      <c r="O863" s="102"/>
      <c r="P863" s="231"/>
    </row>
    <row r="864" spans="2:16" ht="15.75" customHeight="1">
      <c r="B864" s="101"/>
      <c r="D864" s="111"/>
      <c r="E864" s="153"/>
      <c r="F864" s="102"/>
      <c r="G864" s="102"/>
      <c r="H864" s="102"/>
      <c r="I864" s="102"/>
      <c r="J864" s="102"/>
      <c r="K864" s="102"/>
      <c r="L864" s="102"/>
      <c r="M864" s="102"/>
      <c r="N864" s="102"/>
      <c r="O864" s="102"/>
      <c r="P864" s="231"/>
    </row>
    <row r="865" spans="2:16" ht="15.75" customHeight="1">
      <c r="B865" s="101"/>
      <c r="D865" s="111"/>
      <c r="E865" s="153"/>
      <c r="F865" s="102"/>
      <c r="G865" s="102"/>
      <c r="H865" s="102"/>
      <c r="I865" s="102"/>
      <c r="J865" s="102"/>
      <c r="K865" s="102"/>
      <c r="L865" s="102"/>
      <c r="M865" s="102"/>
      <c r="N865" s="102"/>
      <c r="O865" s="102"/>
      <c r="P865" s="231"/>
    </row>
    <row r="866" spans="2:16" ht="15.75" customHeight="1">
      <c r="B866" s="101"/>
      <c r="D866" s="111"/>
      <c r="E866" s="153"/>
      <c r="F866" s="102"/>
      <c r="G866" s="102"/>
      <c r="H866" s="102"/>
      <c r="I866" s="102"/>
      <c r="J866" s="102"/>
      <c r="K866" s="102"/>
      <c r="L866" s="102"/>
      <c r="M866" s="102"/>
      <c r="N866" s="102"/>
      <c r="O866" s="102"/>
      <c r="P866" s="231"/>
    </row>
    <row r="867" spans="2:16" ht="15.75" customHeight="1">
      <c r="B867" s="101"/>
      <c r="D867" s="111"/>
      <c r="E867" s="153"/>
      <c r="F867" s="102"/>
      <c r="G867" s="102"/>
      <c r="H867" s="102"/>
      <c r="I867" s="102"/>
      <c r="J867" s="102"/>
      <c r="K867" s="102"/>
      <c r="L867" s="102"/>
      <c r="M867" s="102"/>
      <c r="N867" s="102"/>
      <c r="O867" s="102"/>
      <c r="P867" s="231"/>
    </row>
    <row r="868" spans="2:16" ht="15.75" customHeight="1">
      <c r="B868" s="101"/>
      <c r="D868" s="111"/>
      <c r="E868" s="153"/>
      <c r="F868" s="102"/>
      <c r="G868" s="102"/>
      <c r="H868" s="102"/>
      <c r="I868" s="102"/>
      <c r="J868" s="102"/>
      <c r="K868" s="102"/>
      <c r="L868" s="102"/>
      <c r="M868" s="102"/>
      <c r="N868" s="102"/>
      <c r="O868" s="102"/>
      <c r="P868" s="231"/>
    </row>
    <row r="869" spans="2:16" ht="15.75" customHeight="1">
      <c r="B869" s="101"/>
      <c r="D869" s="111"/>
      <c r="E869" s="153"/>
      <c r="F869" s="102"/>
      <c r="G869" s="102"/>
      <c r="H869" s="102"/>
      <c r="I869" s="102"/>
      <c r="J869" s="102"/>
      <c r="K869" s="102"/>
      <c r="L869" s="102"/>
      <c r="M869" s="102"/>
      <c r="N869" s="102"/>
      <c r="O869" s="102"/>
      <c r="P869" s="231"/>
    </row>
    <row r="870" spans="2:16" ht="15.75" customHeight="1">
      <c r="B870" s="101"/>
      <c r="D870" s="111"/>
      <c r="E870" s="153"/>
      <c r="F870" s="102"/>
      <c r="G870" s="102"/>
      <c r="H870" s="102"/>
      <c r="I870" s="102"/>
      <c r="J870" s="102"/>
      <c r="K870" s="102"/>
      <c r="L870" s="102"/>
      <c r="M870" s="102"/>
      <c r="N870" s="102"/>
      <c r="O870" s="102"/>
      <c r="P870" s="231"/>
    </row>
    <row r="871" spans="2:16" ht="15.75" customHeight="1">
      <c r="B871" s="101"/>
      <c r="D871" s="111"/>
      <c r="E871" s="153"/>
      <c r="F871" s="102"/>
      <c r="G871" s="102"/>
      <c r="H871" s="102"/>
      <c r="I871" s="102"/>
      <c r="J871" s="102"/>
      <c r="K871" s="102"/>
      <c r="L871" s="102"/>
      <c r="M871" s="102"/>
      <c r="N871" s="102"/>
      <c r="O871" s="102"/>
      <c r="P871" s="231"/>
    </row>
    <row r="872" spans="2:16" ht="15.75" customHeight="1">
      <c r="B872" s="101"/>
      <c r="D872" s="111"/>
      <c r="E872" s="153"/>
      <c r="F872" s="102"/>
      <c r="G872" s="102"/>
      <c r="H872" s="102"/>
      <c r="I872" s="102"/>
      <c r="J872" s="102"/>
      <c r="K872" s="102"/>
      <c r="L872" s="102"/>
      <c r="M872" s="102"/>
      <c r="N872" s="102"/>
      <c r="O872" s="102"/>
      <c r="P872" s="231"/>
    </row>
    <row r="873" spans="2:16" ht="15.75" customHeight="1">
      <c r="B873" s="101"/>
      <c r="D873" s="111"/>
      <c r="E873" s="153"/>
      <c r="F873" s="102"/>
      <c r="G873" s="102"/>
      <c r="H873" s="102"/>
      <c r="I873" s="102"/>
      <c r="J873" s="102"/>
      <c r="K873" s="102"/>
      <c r="L873" s="102"/>
      <c r="M873" s="102"/>
      <c r="N873" s="102"/>
      <c r="O873" s="102"/>
      <c r="P873" s="231"/>
    </row>
    <row r="874" spans="2:16" ht="15.75" customHeight="1">
      <c r="B874" s="101"/>
      <c r="D874" s="111"/>
      <c r="E874" s="153"/>
      <c r="F874" s="102"/>
      <c r="G874" s="102"/>
      <c r="H874" s="102"/>
      <c r="I874" s="102"/>
      <c r="J874" s="102"/>
      <c r="K874" s="102"/>
      <c r="L874" s="102"/>
      <c r="M874" s="102"/>
      <c r="N874" s="102"/>
      <c r="O874" s="102"/>
      <c r="P874" s="231"/>
    </row>
    <row r="875" spans="2:16" ht="15.75" customHeight="1">
      <c r="B875" s="101"/>
      <c r="D875" s="111"/>
      <c r="E875" s="153"/>
      <c r="F875" s="102"/>
      <c r="G875" s="102"/>
      <c r="H875" s="102"/>
      <c r="I875" s="102"/>
      <c r="J875" s="102"/>
      <c r="K875" s="102"/>
      <c r="L875" s="102"/>
      <c r="M875" s="102"/>
      <c r="N875" s="102"/>
      <c r="O875" s="102"/>
      <c r="P875" s="231"/>
    </row>
    <row r="876" spans="2:16" ht="15.75" customHeight="1">
      <c r="B876" s="101"/>
      <c r="D876" s="111"/>
      <c r="E876" s="153"/>
      <c r="F876" s="102"/>
      <c r="G876" s="102"/>
      <c r="H876" s="102"/>
      <c r="I876" s="102"/>
      <c r="J876" s="102"/>
      <c r="K876" s="102"/>
      <c r="L876" s="102"/>
      <c r="M876" s="102"/>
      <c r="N876" s="102"/>
      <c r="O876" s="102"/>
      <c r="P876" s="231"/>
    </row>
    <row r="877" spans="2:16" ht="15.75" customHeight="1">
      <c r="B877" s="101"/>
      <c r="D877" s="111"/>
      <c r="E877" s="153"/>
      <c r="F877" s="102"/>
      <c r="G877" s="102"/>
      <c r="H877" s="102"/>
      <c r="I877" s="102"/>
      <c r="J877" s="102"/>
      <c r="K877" s="102"/>
      <c r="L877" s="102"/>
      <c r="M877" s="102"/>
      <c r="N877" s="102"/>
      <c r="O877" s="102"/>
      <c r="P877" s="231"/>
    </row>
    <row r="878" spans="2:16" ht="15.75" customHeight="1">
      <c r="B878" s="101"/>
      <c r="D878" s="111"/>
      <c r="E878" s="153"/>
      <c r="F878" s="102"/>
      <c r="G878" s="102"/>
      <c r="H878" s="102"/>
      <c r="I878" s="102"/>
      <c r="J878" s="102"/>
      <c r="K878" s="102"/>
      <c r="L878" s="102"/>
      <c r="M878" s="102"/>
      <c r="N878" s="102"/>
      <c r="O878" s="102"/>
      <c r="P878" s="231"/>
    </row>
    <row r="879" spans="2:16" ht="15.75" customHeight="1">
      <c r="B879" s="101"/>
      <c r="D879" s="111"/>
      <c r="E879" s="153"/>
      <c r="F879" s="102"/>
      <c r="G879" s="102"/>
      <c r="H879" s="102"/>
      <c r="I879" s="102"/>
      <c r="J879" s="102"/>
      <c r="K879" s="102"/>
      <c r="L879" s="102"/>
      <c r="M879" s="102"/>
      <c r="N879" s="102"/>
      <c r="O879" s="102"/>
      <c r="P879" s="231"/>
    </row>
    <row r="880" spans="2:16" ht="15.75" customHeight="1">
      <c r="B880" s="101"/>
      <c r="D880" s="111"/>
      <c r="E880" s="153"/>
      <c r="F880" s="102"/>
      <c r="G880" s="102"/>
      <c r="H880" s="102"/>
      <c r="I880" s="102"/>
      <c r="J880" s="102"/>
      <c r="K880" s="102"/>
      <c r="L880" s="102"/>
      <c r="M880" s="102"/>
      <c r="N880" s="102"/>
      <c r="O880" s="102"/>
      <c r="P880" s="231"/>
    </row>
    <row r="881" spans="2:16" ht="15.75" customHeight="1">
      <c r="B881" s="101"/>
      <c r="D881" s="111"/>
      <c r="E881" s="153"/>
      <c r="F881" s="102"/>
      <c r="G881" s="102"/>
      <c r="H881" s="102"/>
      <c r="I881" s="102"/>
      <c r="J881" s="102"/>
      <c r="K881" s="102"/>
      <c r="L881" s="102"/>
      <c r="M881" s="102"/>
      <c r="N881" s="102"/>
      <c r="O881" s="102"/>
      <c r="P881" s="231"/>
    </row>
    <row r="882" spans="2:16" ht="15.75" customHeight="1">
      <c r="B882" s="101"/>
      <c r="D882" s="111"/>
      <c r="E882" s="153"/>
      <c r="F882" s="102"/>
      <c r="G882" s="102"/>
      <c r="H882" s="102"/>
      <c r="I882" s="102"/>
      <c r="J882" s="102"/>
      <c r="K882" s="102"/>
      <c r="L882" s="102"/>
      <c r="M882" s="102"/>
      <c r="N882" s="102"/>
      <c r="O882" s="102"/>
      <c r="P882" s="231"/>
    </row>
    <row r="883" spans="2:16" ht="15.75" customHeight="1">
      <c r="B883" s="101"/>
      <c r="D883" s="111"/>
      <c r="E883" s="153"/>
      <c r="F883" s="102"/>
      <c r="G883" s="102"/>
      <c r="H883" s="102"/>
      <c r="I883" s="102"/>
      <c r="J883" s="102"/>
      <c r="K883" s="102"/>
      <c r="L883" s="102"/>
      <c r="M883" s="102"/>
      <c r="N883" s="102"/>
      <c r="O883" s="102"/>
      <c r="P883" s="231"/>
    </row>
    <row r="884" spans="2:16" ht="15.75" customHeight="1">
      <c r="B884" s="101"/>
      <c r="D884" s="111"/>
      <c r="E884" s="153"/>
      <c r="F884" s="102"/>
      <c r="G884" s="102"/>
      <c r="H884" s="102"/>
      <c r="I884" s="102"/>
      <c r="J884" s="102"/>
      <c r="K884" s="102"/>
      <c r="L884" s="102"/>
      <c r="M884" s="102"/>
      <c r="N884" s="102"/>
      <c r="O884" s="102"/>
      <c r="P884" s="231"/>
    </row>
    <row r="885" spans="2:16" ht="15.75" customHeight="1">
      <c r="B885" s="101"/>
      <c r="D885" s="111"/>
      <c r="E885" s="153"/>
      <c r="F885" s="102"/>
      <c r="G885" s="102"/>
      <c r="H885" s="102"/>
      <c r="I885" s="102"/>
      <c r="J885" s="102"/>
      <c r="K885" s="102"/>
      <c r="L885" s="102"/>
      <c r="M885" s="102"/>
      <c r="N885" s="102"/>
      <c r="O885" s="102"/>
      <c r="P885" s="231"/>
    </row>
    <row r="886" spans="2:16" ht="15.75" customHeight="1">
      <c r="B886" s="101"/>
      <c r="D886" s="111"/>
      <c r="E886" s="153"/>
      <c r="F886" s="102"/>
      <c r="G886" s="102"/>
      <c r="H886" s="102"/>
      <c r="I886" s="102"/>
      <c r="J886" s="102"/>
      <c r="K886" s="102"/>
      <c r="L886" s="102"/>
      <c r="M886" s="102"/>
      <c r="N886" s="102"/>
      <c r="O886" s="102"/>
      <c r="P886" s="231"/>
    </row>
    <row r="887" spans="2:16" ht="15.75" customHeight="1">
      <c r="B887" s="101"/>
      <c r="D887" s="111"/>
      <c r="E887" s="153"/>
      <c r="F887" s="102"/>
      <c r="G887" s="102"/>
      <c r="H887" s="102"/>
      <c r="I887" s="102"/>
      <c r="J887" s="102"/>
      <c r="K887" s="102"/>
      <c r="L887" s="102"/>
      <c r="M887" s="102"/>
      <c r="N887" s="102"/>
      <c r="O887" s="102"/>
      <c r="P887" s="231"/>
    </row>
    <row r="888" spans="2:16" ht="15.75" customHeight="1">
      <c r="B888" s="101"/>
      <c r="D888" s="111"/>
      <c r="E888" s="153"/>
      <c r="F888" s="102"/>
      <c r="G888" s="102"/>
      <c r="H888" s="102"/>
      <c r="I888" s="102"/>
      <c r="J888" s="102"/>
      <c r="K888" s="102"/>
      <c r="L888" s="102"/>
      <c r="M888" s="102"/>
      <c r="N888" s="102"/>
      <c r="O888" s="102"/>
      <c r="P888" s="231"/>
    </row>
    <row r="889" spans="2:16" ht="15.75" customHeight="1">
      <c r="B889" s="101"/>
      <c r="D889" s="111"/>
      <c r="E889" s="153"/>
      <c r="F889" s="102"/>
      <c r="G889" s="102"/>
      <c r="H889" s="102"/>
      <c r="I889" s="102"/>
      <c r="J889" s="102"/>
      <c r="K889" s="102"/>
      <c r="L889" s="102"/>
      <c r="M889" s="102"/>
      <c r="N889" s="102"/>
      <c r="O889" s="102"/>
      <c r="P889" s="231"/>
    </row>
    <row r="890" spans="2:16" ht="15.75" customHeight="1">
      <c r="B890" s="101"/>
      <c r="D890" s="111"/>
      <c r="E890" s="153"/>
      <c r="F890" s="102"/>
      <c r="G890" s="102"/>
      <c r="H890" s="102"/>
      <c r="I890" s="102"/>
      <c r="J890" s="102"/>
      <c r="K890" s="102"/>
      <c r="L890" s="102"/>
      <c r="M890" s="102"/>
      <c r="N890" s="102"/>
      <c r="O890" s="102"/>
      <c r="P890" s="231"/>
    </row>
    <row r="891" spans="2:16" ht="15.75" customHeight="1">
      <c r="B891" s="101"/>
      <c r="D891" s="111"/>
      <c r="E891" s="153"/>
      <c r="F891" s="102"/>
      <c r="G891" s="102"/>
      <c r="H891" s="102"/>
      <c r="I891" s="102"/>
      <c r="J891" s="102"/>
      <c r="K891" s="102"/>
      <c r="L891" s="102"/>
      <c r="M891" s="102"/>
      <c r="N891" s="102"/>
      <c r="O891" s="102"/>
      <c r="P891" s="231"/>
    </row>
    <row r="892" spans="2:16" ht="15.75" customHeight="1">
      <c r="B892" s="101"/>
      <c r="D892" s="111"/>
      <c r="E892" s="153"/>
      <c r="F892" s="102"/>
      <c r="G892" s="102"/>
      <c r="H892" s="102"/>
      <c r="I892" s="102"/>
      <c r="J892" s="102"/>
      <c r="K892" s="102"/>
      <c r="L892" s="102"/>
      <c r="M892" s="102"/>
      <c r="N892" s="102"/>
      <c r="O892" s="102"/>
      <c r="P892" s="231"/>
    </row>
    <row r="893" spans="2:16" ht="15.75" customHeight="1">
      <c r="B893" s="101"/>
      <c r="D893" s="111"/>
      <c r="E893" s="153"/>
      <c r="F893" s="102"/>
      <c r="G893" s="102"/>
      <c r="H893" s="102"/>
      <c r="I893" s="102"/>
      <c r="J893" s="102"/>
      <c r="K893" s="102"/>
      <c r="L893" s="102"/>
      <c r="M893" s="102"/>
      <c r="N893" s="102"/>
      <c r="O893" s="102"/>
      <c r="P893" s="231"/>
    </row>
    <row r="894" spans="2:16" ht="15.75" customHeight="1">
      <c r="B894" s="101"/>
      <c r="D894" s="111"/>
      <c r="E894" s="153"/>
      <c r="F894" s="102"/>
      <c r="G894" s="102"/>
      <c r="H894" s="102"/>
      <c r="I894" s="102"/>
      <c r="J894" s="102"/>
      <c r="K894" s="102"/>
      <c r="L894" s="102"/>
      <c r="M894" s="102"/>
      <c r="N894" s="102"/>
      <c r="O894" s="102"/>
      <c r="P894" s="231"/>
    </row>
    <row r="895" spans="2:16" ht="15.75" customHeight="1">
      <c r="B895" s="101"/>
      <c r="D895" s="111"/>
      <c r="E895" s="153"/>
      <c r="F895" s="102"/>
      <c r="G895" s="102"/>
      <c r="H895" s="102"/>
      <c r="I895" s="102"/>
      <c r="J895" s="102"/>
      <c r="K895" s="102"/>
      <c r="L895" s="102"/>
      <c r="M895" s="102"/>
      <c r="N895" s="102"/>
      <c r="O895" s="102"/>
      <c r="P895" s="231"/>
    </row>
    <row r="896" spans="2:16" ht="15.75" customHeight="1">
      <c r="B896" s="101"/>
      <c r="D896" s="111"/>
      <c r="E896" s="153"/>
      <c r="F896" s="102"/>
      <c r="G896" s="102"/>
      <c r="H896" s="102"/>
      <c r="I896" s="102"/>
      <c r="J896" s="102"/>
      <c r="K896" s="102"/>
      <c r="L896" s="102"/>
      <c r="M896" s="102"/>
      <c r="N896" s="102"/>
      <c r="O896" s="102"/>
      <c r="P896" s="231"/>
    </row>
    <row r="897" spans="2:16" ht="15.75" customHeight="1">
      <c r="B897" s="101"/>
      <c r="D897" s="111"/>
      <c r="E897" s="153"/>
      <c r="F897" s="102"/>
      <c r="G897" s="102"/>
      <c r="H897" s="102"/>
      <c r="I897" s="102"/>
      <c r="J897" s="102"/>
      <c r="K897" s="102"/>
      <c r="L897" s="102"/>
      <c r="M897" s="102"/>
      <c r="N897" s="102"/>
      <c r="O897" s="102"/>
      <c r="P897" s="231"/>
    </row>
    <row r="898" spans="2:16" ht="15.75" customHeight="1">
      <c r="B898" s="101"/>
      <c r="D898" s="111"/>
      <c r="E898" s="153"/>
      <c r="F898" s="102"/>
      <c r="G898" s="102"/>
      <c r="H898" s="102"/>
      <c r="I898" s="102"/>
      <c r="J898" s="102"/>
      <c r="K898" s="102"/>
      <c r="L898" s="102"/>
      <c r="M898" s="102"/>
      <c r="N898" s="102"/>
      <c r="O898" s="102"/>
      <c r="P898" s="231"/>
    </row>
    <row r="899" spans="2:16" ht="15.75" customHeight="1">
      <c r="B899" s="101"/>
      <c r="D899" s="111"/>
      <c r="E899" s="153"/>
      <c r="F899" s="102"/>
      <c r="G899" s="102"/>
      <c r="H899" s="102"/>
      <c r="I899" s="102"/>
      <c r="J899" s="102"/>
      <c r="K899" s="102"/>
      <c r="L899" s="102"/>
      <c r="M899" s="102"/>
      <c r="N899" s="102"/>
      <c r="O899" s="102"/>
      <c r="P899" s="231"/>
    </row>
    <row r="900" spans="2:16" ht="15.75" customHeight="1">
      <c r="B900" s="101"/>
      <c r="D900" s="111"/>
      <c r="E900" s="153"/>
      <c r="F900" s="102"/>
      <c r="G900" s="102"/>
      <c r="H900" s="102"/>
      <c r="I900" s="102"/>
      <c r="J900" s="102"/>
      <c r="K900" s="102"/>
      <c r="L900" s="102"/>
      <c r="M900" s="102"/>
      <c r="N900" s="102"/>
      <c r="O900" s="102"/>
      <c r="P900" s="231"/>
    </row>
    <row r="901" spans="2:16" ht="15.75" customHeight="1">
      <c r="B901" s="101"/>
      <c r="D901" s="111"/>
      <c r="E901" s="153"/>
      <c r="F901" s="102"/>
      <c r="G901" s="102"/>
      <c r="H901" s="102"/>
      <c r="I901" s="102"/>
      <c r="J901" s="102"/>
      <c r="K901" s="102"/>
      <c r="L901" s="102"/>
      <c r="M901" s="102"/>
      <c r="N901" s="102"/>
      <c r="O901" s="102"/>
      <c r="P901" s="231"/>
    </row>
    <row r="902" spans="2:16" ht="15.75" customHeight="1">
      <c r="B902" s="101"/>
      <c r="D902" s="111"/>
      <c r="E902" s="153"/>
      <c r="F902" s="102"/>
      <c r="G902" s="102"/>
      <c r="H902" s="102"/>
      <c r="I902" s="102"/>
      <c r="J902" s="102"/>
      <c r="K902" s="102"/>
      <c r="L902" s="102"/>
      <c r="M902" s="102"/>
      <c r="N902" s="102"/>
      <c r="O902" s="102"/>
      <c r="P902" s="231"/>
    </row>
    <row r="903" spans="2:16" ht="15.75" customHeight="1">
      <c r="B903" s="101"/>
      <c r="D903" s="111"/>
      <c r="E903" s="153"/>
      <c r="F903" s="102"/>
      <c r="G903" s="102"/>
      <c r="H903" s="102"/>
      <c r="I903" s="102"/>
      <c r="J903" s="102"/>
      <c r="K903" s="102"/>
      <c r="L903" s="102"/>
      <c r="M903" s="102"/>
      <c r="N903" s="102"/>
      <c r="O903" s="102"/>
      <c r="P903" s="231"/>
    </row>
    <row r="904" spans="2:16" ht="15.75" customHeight="1">
      <c r="B904" s="101"/>
      <c r="D904" s="111"/>
      <c r="E904" s="153"/>
      <c r="F904" s="102"/>
      <c r="G904" s="102"/>
      <c r="H904" s="102"/>
      <c r="I904" s="102"/>
      <c r="J904" s="102"/>
      <c r="K904" s="102"/>
      <c r="L904" s="102"/>
      <c r="M904" s="102"/>
      <c r="N904" s="102"/>
      <c r="O904" s="102"/>
      <c r="P904" s="231"/>
    </row>
    <row r="905" spans="2:16" ht="15.75" customHeight="1">
      <c r="B905" s="101"/>
      <c r="D905" s="111"/>
      <c r="E905" s="153"/>
      <c r="F905" s="102"/>
      <c r="G905" s="102"/>
      <c r="H905" s="102"/>
      <c r="I905" s="102"/>
      <c r="J905" s="102"/>
      <c r="K905" s="102"/>
      <c r="L905" s="102"/>
      <c r="M905" s="102"/>
      <c r="N905" s="102"/>
      <c r="O905" s="102"/>
      <c r="P905" s="231"/>
    </row>
    <row r="906" spans="2:16" ht="15.75" customHeight="1">
      <c r="B906" s="101"/>
      <c r="D906" s="111"/>
      <c r="E906" s="153"/>
      <c r="F906" s="102"/>
      <c r="G906" s="102"/>
      <c r="H906" s="102"/>
      <c r="I906" s="102"/>
      <c r="J906" s="102"/>
      <c r="K906" s="102"/>
      <c r="L906" s="102"/>
      <c r="M906" s="102"/>
      <c r="N906" s="102"/>
      <c r="O906" s="102"/>
      <c r="P906" s="231"/>
    </row>
    <row r="907" spans="2:16" ht="15.75" customHeight="1">
      <c r="B907" s="101"/>
      <c r="D907" s="111"/>
      <c r="E907" s="153"/>
      <c r="F907" s="102"/>
      <c r="G907" s="102"/>
      <c r="H907" s="102"/>
      <c r="I907" s="102"/>
      <c r="J907" s="102"/>
      <c r="K907" s="102"/>
      <c r="L907" s="102"/>
      <c r="M907" s="102"/>
      <c r="N907" s="102"/>
      <c r="O907" s="102"/>
      <c r="P907" s="231"/>
    </row>
    <row r="908" spans="2:16" ht="15.75" customHeight="1">
      <c r="B908" s="101"/>
      <c r="D908" s="111"/>
      <c r="E908" s="153"/>
      <c r="F908" s="102"/>
      <c r="G908" s="102"/>
      <c r="H908" s="102"/>
      <c r="I908" s="102"/>
      <c r="J908" s="102"/>
      <c r="K908" s="102"/>
      <c r="L908" s="102"/>
      <c r="M908" s="102"/>
      <c r="N908" s="102"/>
      <c r="O908" s="102"/>
      <c r="P908" s="231"/>
    </row>
    <row r="909" spans="2:16" ht="15.75" customHeight="1">
      <c r="B909" s="101"/>
      <c r="D909" s="111"/>
      <c r="E909" s="153"/>
      <c r="F909" s="102"/>
      <c r="G909" s="102"/>
      <c r="H909" s="102"/>
      <c r="I909" s="102"/>
      <c r="J909" s="102"/>
      <c r="K909" s="102"/>
      <c r="L909" s="102"/>
      <c r="M909" s="102"/>
      <c r="N909" s="102"/>
      <c r="O909" s="102"/>
      <c r="P909" s="231"/>
    </row>
    <row r="910" spans="2:16" ht="15.75" customHeight="1">
      <c r="B910" s="101"/>
      <c r="D910" s="111"/>
      <c r="E910" s="153"/>
      <c r="F910" s="102"/>
      <c r="G910" s="102"/>
      <c r="H910" s="102"/>
      <c r="I910" s="102"/>
      <c r="J910" s="102"/>
      <c r="K910" s="102"/>
      <c r="L910" s="102"/>
      <c r="M910" s="102"/>
      <c r="N910" s="102"/>
      <c r="O910" s="102"/>
      <c r="P910" s="231"/>
    </row>
    <row r="911" spans="2:16" ht="15.75" customHeight="1">
      <c r="B911" s="101"/>
      <c r="D911" s="111"/>
      <c r="E911" s="153"/>
      <c r="F911" s="102"/>
      <c r="G911" s="102"/>
      <c r="H911" s="102"/>
      <c r="I911" s="102"/>
      <c r="J911" s="102"/>
      <c r="K911" s="102"/>
      <c r="L911" s="102"/>
      <c r="M911" s="102"/>
      <c r="N911" s="102"/>
      <c r="O911" s="102"/>
      <c r="P911" s="231"/>
    </row>
    <row r="912" spans="2:16" ht="15.75" customHeight="1">
      <c r="B912" s="101"/>
      <c r="D912" s="111"/>
      <c r="E912" s="153"/>
      <c r="F912" s="102"/>
      <c r="G912" s="102"/>
      <c r="H912" s="102"/>
      <c r="I912" s="102"/>
      <c r="J912" s="102"/>
      <c r="K912" s="102"/>
      <c r="L912" s="102"/>
      <c r="M912" s="102"/>
      <c r="N912" s="102"/>
      <c r="O912" s="102"/>
      <c r="P912" s="231"/>
    </row>
    <row r="913" spans="2:16" ht="15.75" customHeight="1">
      <c r="B913" s="101"/>
      <c r="D913" s="111"/>
      <c r="E913" s="153"/>
      <c r="F913" s="102"/>
      <c r="G913" s="102"/>
      <c r="H913" s="102"/>
      <c r="I913" s="102"/>
      <c r="J913" s="102"/>
      <c r="K913" s="102"/>
      <c r="L913" s="102"/>
      <c r="M913" s="102"/>
      <c r="N913" s="102"/>
      <c r="O913" s="102"/>
      <c r="P913" s="231"/>
    </row>
    <row r="914" spans="2:16" ht="15.75" customHeight="1">
      <c r="B914" s="101"/>
      <c r="D914" s="111"/>
      <c r="E914" s="153"/>
      <c r="F914" s="102"/>
      <c r="G914" s="102"/>
      <c r="H914" s="102"/>
      <c r="I914" s="102"/>
      <c r="J914" s="102"/>
      <c r="K914" s="102"/>
      <c r="L914" s="102"/>
      <c r="M914" s="102"/>
      <c r="N914" s="102"/>
      <c r="O914" s="102"/>
      <c r="P914" s="231"/>
    </row>
    <row r="915" spans="2:16" ht="15.75" customHeight="1">
      <c r="B915" s="101"/>
      <c r="D915" s="111"/>
      <c r="E915" s="153"/>
      <c r="F915" s="102"/>
      <c r="G915" s="102"/>
      <c r="H915" s="102"/>
      <c r="I915" s="102"/>
      <c r="J915" s="102"/>
      <c r="K915" s="102"/>
      <c r="L915" s="102"/>
      <c r="M915" s="102"/>
      <c r="N915" s="102"/>
      <c r="O915" s="102"/>
      <c r="P915" s="231"/>
    </row>
    <row r="916" spans="2:16" ht="15.75" customHeight="1">
      <c r="B916" s="101"/>
      <c r="D916" s="111"/>
      <c r="E916" s="153"/>
      <c r="F916" s="102"/>
      <c r="G916" s="102"/>
      <c r="H916" s="102"/>
      <c r="I916" s="102"/>
      <c r="J916" s="102"/>
      <c r="K916" s="102"/>
      <c r="L916" s="102"/>
      <c r="M916" s="102"/>
      <c r="N916" s="102"/>
      <c r="O916" s="102"/>
      <c r="P916" s="231"/>
    </row>
    <row r="917" spans="2:16" ht="15.75" customHeight="1">
      <c r="B917" s="101"/>
      <c r="D917" s="111"/>
      <c r="E917" s="153"/>
      <c r="F917" s="102"/>
      <c r="G917" s="102"/>
      <c r="H917" s="102"/>
      <c r="I917" s="102"/>
      <c r="J917" s="102"/>
      <c r="K917" s="102"/>
      <c r="L917" s="102"/>
      <c r="M917" s="102"/>
      <c r="N917" s="102"/>
      <c r="O917" s="102"/>
      <c r="P917" s="231"/>
    </row>
    <row r="918" spans="2:16" ht="15.75" customHeight="1">
      <c r="B918" s="101"/>
      <c r="D918" s="111"/>
      <c r="E918" s="153"/>
      <c r="F918" s="102"/>
      <c r="G918" s="102"/>
      <c r="H918" s="102"/>
      <c r="I918" s="102"/>
      <c r="J918" s="102"/>
      <c r="K918" s="102"/>
      <c r="L918" s="102"/>
      <c r="M918" s="102"/>
      <c r="N918" s="102"/>
      <c r="O918" s="102"/>
      <c r="P918" s="231"/>
    </row>
    <row r="919" spans="2:16" ht="15.75" customHeight="1">
      <c r="B919" s="101"/>
      <c r="D919" s="111"/>
      <c r="E919" s="153"/>
      <c r="F919" s="102"/>
      <c r="G919" s="102"/>
      <c r="H919" s="102"/>
      <c r="I919" s="102"/>
      <c r="J919" s="102"/>
      <c r="K919" s="102"/>
      <c r="L919" s="102"/>
      <c r="M919" s="102"/>
      <c r="N919" s="102"/>
      <c r="O919" s="102"/>
      <c r="P919" s="231"/>
    </row>
    <row r="920" spans="2:16" ht="15.75" customHeight="1">
      <c r="B920" s="101"/>
      <c r="D920" s="111"/>
      <c r="E920" s="153"/>
      <c r="F920" s="102"/>
      <c r="G920" s="102"/>
      <c r="H920" s="102"/>
      <c r="I920" s="102"/>
      <c r="J920" s="102"/>
      <c r="K920" s="102"/>
      <c r="L920" s="102"/>
      <c r="M920" s="102"/>
      <c r="N920" s="102"/>
      <c r="O920" s="102"/>
      <c r="P920" s="231"/>
    </row>
    <row r="921" spans="2:16" ht="15.75" customHeight="1">
      <c r="B921" s="101"/>
      <c r="D921" s="111"/>
      <c r="E921" s="153"/>
      <c r="F921" s="102"/>
      <c r="G921" s="102"/>
      <c r="H921" s="102"/>
      <c r="I921" s="102"/>
      <c r="J921" s="102"/>
      <c r="K921" s="102"/>
      <c r="L921" s="102"/>
      <c r="M921" s="102"/>
      <c r="N921" s="102"/>
      <c r="O921" s="102"/>
      <c r="P921" s="231"/>
    </row>
    <row r="922" spans="2:16" ht="15.75" customHeight="1">
      <c r="B922" s="101"/>
      <c r="D922" s="111"/>
      <c r="E922" s="153"/>
      <c r="F922" s="102"/>
      <c r="G922" s="102"/>
      <c r="H922" s="102"/>
      <c r="I922" s="102"/>
      <c r="J922" s="102"/>
      <c r="K922" s="102"/>
      <c r="L922" s="102"/>
      <c r="M922" s="102"/>
      <c r="N922" s="102"/>
      <c r="O922" s="102"/>
      <c r="P922" s="231"/>
    </row>
    <row r="923" spans="2:16" ht="15.75" customHeight="1">
      <c r="B923" s="101"/>
      <c r="D923" s="111"/>
      <c r="E923" s="153"/>
      <c r="F923" s="102"/>
      <c r="G923" s="102"/>
      <c r="H923" s="102"/>
      <c r="I923" s="102"/>
      <c r="J923" s="102"/>
      <c r="K923" s="102"/>
      <c r="L923" s="102"/>
      <c r="M923" s="102"/>
      <c r="N923" s="102"/>
      <c r="O923" s="102"/>
      <c r="P923" s="231"/>
    </row>
    <row r="924" spans="2:16" ht="15.75" customHeight="1">
      <c r="B924" s="101"/>
      <c r="D924" s="111"/>
      <c r="E924" s="153"/>
      <c r="F924" s="102"/>
      <c r="G924" s="102"/>
      <c r="H924" s="102"/>
      <c r="I924" s="102"/>
      <c r="J924" s="102"/>
      <c r="K924" s="102"/>
      <c r="L924" s="102"/>
      <c r="M924" s="102"/>
      <c r="N924" s="102"/>
      <c r="O924" s="102"/>
      <c r="P924" s="231"/>
    </row>
    <row r="925" spans="2:16" ht="15.75" customHeight="1">
      <c r="B925" s="101"/>
      <c r="D925" s="111"/>
      <c r="E925" s="153"/>
      <c r="F925" s="102"/>
      <c r="G925" s="102"/>
      <c r="H925" s="102"/>
      <c r="I925" s="102"/>
      <c r="J925" s="102"/>
      <c r="K925" s="102"/>
      <c r="L925" s="102"/>
      <c r="M925" s="102"/>
      <c r="N925" s="102"/>
      <c r="O925" s="102"/>
      <c r="P925" s="231"/>
    </row>
    <row r="926" spans="2:16" ht="15.75" customHeight="1">
      <c r="B926" s="101"/>
      <c r="D926" s="111"/>
      <c r="E926" s="153"/>
      <c r="F926" s="102"/>
      <c r="G926" s="102"/>
      <c r="H926" s="102"/>
      <c r="I926" s="102"/>
      <c r="J926" s="102"/>
      <c r="K926" s="102"/>
      <c r="L926" s="102"/>
      <c r="M926" s="102"/>
      <c r="N926" s="102"/>
      <c r="O926" s="102"/>
      <c r="P926" s="231"/>
    </row>
    <row r="927" spans="2:16" ht="15.75" customHeight="1">
      <c r="B927" s="101"/>
      <c r="D927" s="111"/>
      <c r="E927" s="153"/>
      <c r="F927" s="102"/>
      <c r="G927" s="102"/>
      <c r="H927" s="102"/>
      <c r="I927" s="102"/>
      <c r="J927" s="102"/>
      <c r="K927" s="102"/>
      <c r="L927" s="102"/>
      <c r="M927" s="102"/>
      <c r="N927" s="102"/>
      <c r="O927" s="102"/>
      <c r="P927" s="231"/>
    </row>
    <row r="928" spans="2:16" ht="15.75" customHeight="1">
      <c r="B928" s="101"/>
      <c r="D928" s="111"/>
      <c r="E928" s="153"/>
      <c r="F928" s="102"/>
      <c r="G928" s="102"/>
      <c r="H928" s="102"/>
      <c r="I928" s="102"/>
      <c r="J928" s="102"/>
      <c r="K928" s="102"/>
      <c r="L928" s="102"/>
      <c r="M928" s="102"/>
      <c r="N928" s="102"/>
      <c r="O928" s="102"/>
      <c r="P928" s="231"/>
    </row>
    <row r="929" spans="2:16" ht="15.75" customHeight="1">
      <c r="B929" s="101"/>
      <c r="D929" s="111"/>
      <c r="E929" s="153"/>
      <c r="F929" s="102"/>
      <c r="G929" s="102"/>
      <c r="H929" s="102"/>
      <c r="I929" s="102"/>
      <c r="J929" s="102"/>
      <c r="K929" s="102"/>
      <c r="L929" s="102"/>
      <c r="M929" s="102"/>
      <c r="N929" s="102"/>
      <c r="O929" s="102"/>
      <c r="P929" s="231"/>
    </row>
    <row r="930" spans="2:16" ht="15.75" customHeight="1">
      <c r="B930" s="101"/>
      <c r="D930" s="111"/>
      <c r="E930" s="153"/>
      <c r="F930" s="102"/>
      <c r="G930" s="102"/>
      <c r="H930" s="102"/>
      <c r="I930" s="102"/>
      <c r="J930" s="102"/>
      <c r="K930" s="102"/>
      <c r="L930" s="102"/>
      <c r="M930" s="102"/>
      <c r="N930" s="102"/>
      <c r="O930" s="102"/>
      <c r="P930" s="231"/>
    </row>
    <row r="931" spans="2:16" ht="15.75" customHeight="1">
      <c r="B931" s="101"/>
      <c r="D931" s="111"/>
      <c r="E931" s="153"/>
      <c r="F931" s="102"/>
      <c r="G931" s="102"/>
      <c r="H931" s="102"/>
      <c r="I931" s="102"/>
      <c r="J931" s="102"/>
      <c r="K931" s="102"/>
      <c r="L931" s="102"/>
      <c r="M931" s="102"/>
      <c r="N931" s="102"/>
      <c r="O931" s="102"/>
      <c r="P931" s="231"/>
    </row>
    <row r="932" spans="2:16" ht="15.75" customHeight="1">
      <c r="B932" s="101"/>
      <c r="D932" s="111"/>
      <c r="E932" s="153"/>
      <c r="F932" s="102"/>
      <c r="G932" s="102"/>
      <c r="H932" s="102"/>
      <c r="I932" s="102"/>
      <c r="J932" s="102"/>
      <c r="K932" s="102"/>
      <c r="L932" s="102"/>
      <c r="M932" s="102"/>
      <c r="N932" s="102"/>
      <c r="O932" s="102"/>
      <c r="P932" s="231"/>
    </row>
    <row r="933" spans="2:16" ht="15.75" customHeight="1">
      <c r="B933" s="101"/>
      <c r="D933" s="111"/>
      <c r="E933" s="153"/>
      <c r="F933" s="102"/>
      <c r="G933" s="102"/>
      <c r="H933" s="102"/>
      <c r="I933" s="102"/>
      <c r="J933" s="102"/>
      <c r="K933" s="102"/>
      <c r="L933" s="102"/>
      <c r="M933" s="102"/>
      <c r="N933" s="102"/>
      <c r="O933" s="102"/>
      <c r="P933" s="231"/>
    </row>
    <row r="934" spans="2:16" ht="15.75" customHeight="1">
      <c r="B934" s="101"/>
      <c r="D934" s="111"/>
      <c r="E934" s="153"/>
      <c r="F934" s="102"/>
      <c r="G934" s="102"/>
      <c r="H934" s="102"/>
      <c r="I934" s="102"/>
      <c r="J934" s="102"/>
      <c r="K934" s="102"/>
      <c r="L934" s="102"/>
      <c r="M934" s="102"/>
      <c r="N934" s="102"/>
      <c r="O934" s="102"/>
      <c r="P934" s="231"/>
    </row>
    <row r="935" spans="2:16" ht="15.75" customHeight="1">
      <c r="B935" s="101"/>
      <c r="D935" s="111"/>
      <c r="E935" s="153"/>
      <c r="F935" s="102"/>
      <c r="G935" s="102"/>
      <c r="H935" s="102"/>
      <c r="I935" s="102"/>
      <c r="J935" s="102"/>
      <c r="K935" s="102"/>
      <c r="L935" s="102"/>
      <c r="M935" s="102"/>
      <c r="N935" s="102"/>
      <c r="O935" s="102"/>
      <c r="P935" s="231"/>
    </row>
    <row r="936" spans="2:16" ht="15.75" customHeight="1">
      <c r="B936" s="101"/>
      <c r="D936" s="111"/>
      <c r="E936" s="153"/>
      <c r="F936" s="102"/>
      <c r="G936" s="102"/>
      <c r="H936" s="102"/>
      <c r="I936" s="102"/>
      <c r="J936" s="102"/>
      <c r="K936" s="102"/>
      <c r="L936" s="102"/>
      <c r="M936" s="102"/>
      <c r="N936" s="102"/>
      <c r="O936" s="102"/>
      <c r="P936" s="231"/>
    </row>
    <row r="937" spans="2:16" ht="15.75" customHeight="1">
      <c r="B937" s="101"/>
      <c r="D937" s="111"/>
      <c r="E937" s="153"/>
      <c r="F937" s="102"/>
      <c r="G937" s="102"/>
      <c r="H937" s="102"/>
      <c r="I937" s="102"/>
      <c r="J937" s="102"/>
      <c r="K937" s="102"/>
      <c r="L937" s="102"/>
      <c r="M937" s="102"/>
      <c r="N937" s="102"/>
      <c r="O937" s="102"/>
      <c r="P937" s="231"/>
    </row>
    <row r="938" spans="2:16" ht="15.75" customHeight="1">
      <c r="B938" s="101"/>
      <c r="D938" s="111"/>
      <c r="E938" s="153"/>
      <c r="F938" s="102"/>
      <c r="G938" s="102"/>
      <c r="H938" s="102"/>
      <c r="I938" s="102"/>
      <c r="J938" s="102"/>
      <c r="K938" s="102"/>
      <c r="L938" s="102"/>
      <c r="M938" s="102"/>
      <c r="N938" s="102"/>
      <c r="O938" s="102"/>
      <c r="P938" s="231"/>
    </row>
    <row r="939" spans="2:16" ht="15.75" customHeight="1">
      <c r="B939" s="101"/>
      <c r="D939" s="111"/>
      <c r="E939" s="153"/>
      <c r="F939" s="102"/>
      <c r="G939" s="102"/>
      <c r="H939" s="102"/>
      <c r="I939" s="102"/>
      <c r="J939" s="102"/>
      <c r="K939" s="102"/>
      <c r="L939" s="102"/>
      <c r="M939" s="102"/>
      <c r="N939" s="102"/>
      <c r="O939" s="102"/>
      <c r="P939" s="231"/>
    </row>
    <row r="940" spans="2:16" ht="15.75" customHeight="1">
      <c r="B940" s="101"/>
      <c r="D940" s="111"/>
      <c r="E940" s="153"/>
      <c r="F940" s="102"/>
      <c r="G940" s="102"/>
      <c r="H940" s="102"/>
      <c r="I940" s="102"/>
      <c r="J940" s="102"/>
      <c r="K940" s="102"/>
      <c r="L940" s="102"/>
      <c r="M940" s="102"/>
      <c r="N940" s="102"/>
      <c r="O940" s="102"/>
      <c r="P940" s="231"/>
    </row>
    <row r="941" spans="2:16" ht="15.75" customHeight="1">
      <c r="B941" s="101"/>
      <c r="D941" s="111"/>
      <c r="E941" s="153"/>
      <c r="F941" s="102"/>
      <c r="G941" s="102"/>
      <c r="H941" s="102"/>
      <c r="I941" s="102"/>
      <c r="J941" s="102"/>
      <c r="K941" s="102"/>
      <c r="L941" s="102"/>
      <c r="M941" s="102"/>
      <c r="N941" s="102"/>
      <c r="O941" s="102"/>
      <c r="P941" s="231"/>
    </row>
    <row r="942" spans="2:16" ht="15.75" customHeight="1">
      <c r="B942" s="101"/>
      <c r="D942" s="111"/>
      <c r="E942" s="153"/>
      <c r="F942" s="102"/>
      <c r="G942" s="102"/>
      <c r="H942" s="102"/>
      <c r="I942" s="102"/>
      <c r="J942" s="102"/>
      <c r="K942" s="102"/>
      <c r="L942" s="102"/>
      <c r="M942" s="102"/>
      <c r="N942" s="102"/>
      <c r="O942" s="102"/>
      <c r="P942" s="231"/>
    </row>
    <row r="943" spans="2:16" ht="15.75" customHeight="1">
      <c r="B943" s="101"/>
      <c r="D943" s="111"/>
      <c r="E943" s="153"/>
      <c r="F943" s="102"/>
      <c r="G943" s="102"/>
      <c r="H943" s="102"/>
      <c r="I943" s="102"/>
      <c r="J943" s="102"/>
      <c r="K943" s="102"/>
      <c r="L943" s="102"/>
      <c r="M943" s="102"/>
      <c r="N943" s="102"/>
      <c r="O943" s="102"/>
      <c r="P943" s="231"/>
    </row>
    <row r="944" spans="2:16" ht="15.75" customHeight="1">
      <c r="B944" s="101"/>
      <c r="D944" s="111"/>
      <c r="E944" s="153"/>
      <c r="F944" s="102"/>
      <c r="G944" s="102"/>
      <c r="H944" s="102"/>
      <c r="I944" s="102"/>
      <c r="J944" s="102"/>
      <c r="K944" s="102"/>
      <c r="L944" s="102"/>
      <c r="M944" s="102"/>
      <c r="N944" s="102"/>
      <c r="O944" s="102"/>
      <c r="P944" s="231"/>
    </row>
    <row r="945" spans="2:16" ht="15.75" customHeight="1">
      <c r="B945" s="101"/>
      <c r="D945" s="111"/>
      <c r="E945" s="153"/>
      <c r="F945" s="102"/>
      <c r="G945" s="102"/>
      <c r="H945" s="102"/>
      <c r="I945" s="102"/>
      <c r="J945" s="102"/>
      <c r="K945" s="102"/>
      <c r="L945" s="102"/>
      <c r="M945" s="102"/>
      <c r="N945" s="102"/>
      <c r="O945" s="102"/>
      <c r="P945" s="231"/>
    </row>
    <row r="946" spans="2:16" ht="15.75" customHeight="1">
      <c r="B946" s="101"/>
      <c r="D946" s="111"/>
      <c r="E946" s="153"/>
      <c r="F946" s="102"/>
      <c r="G946" s="102"/>
      <c r="H946" s="102"/>
      <c r="I946" s="102"/>
      <c r="J946" s="102"/>
      <c r="K946" s="102"/>
      <c r="L946" s="102"/>
      <c r="M946" s="102"/>
      <c r="N946" s="102"/>
      <c r="O946" s="102"/>
      <c r="P946" s="231"/>
    </row>
    <row r="947" spans="2:16" ht="15.75" customHeight="1">
      <c r="B947" s="101"/>
      <c r="D947" s="111"/>
      <c r="E947" s="153"/>
      <c r="F947" s="102"/>
      <c r="G947" s="102"/>
      <c r="H947" s="102"/>
      <c r="I947" s="102"/>
      <c r="J947" s="102"/>
      <c r="K947" s="102"/>
      <c r="L947" s="102"/>
      <c r="M947" s="102"/>
      <c r="N947" s="102"/>
      <c r="O947" s="102"/>
      <c r="P947" s="231"/>
    </row>
    <row r="948" spans="2:16" ht="15.75" customHeight="1">
      <c r="B948" s="101"/>
      <c r="D948" s="111"/>
      <c r="E948" s="153"/>
      <c r="F948" s="102"/>
      <c r="G948" s="102"/>
      <c r="H948" s="102"/>
      <c r="I948" s="102"/>
      <c r="J948" s="102"/>
      <c r="K948" s="102"/>
      <c r="L948" s="102"/>
      <c r="M948" s="102"/>
      <c r="N948" s="102"/>
      <c r="O948" s="102"/>
      <c r="P948" s="231"/>
    </row>
    <row r="949" spans="2:16" ht="15.75" customHeight="1">
      <c r="B949" s="101"/>
      <c r="D949" s="111"/>
      <c r="E949" s="153"/>
      <c r="F949" s="102"/>
      <c r="G949" s="102"/>
      <c r="H949" s="102"/>
      <c r="I949" s="102"/>
      <c r="J949" s="102"/>
      <c r="K949" s="102"/>
      <c r="L949" s="102"/>
      <c r="M949" s="102"/>
      <c r="N949" s="102"/>
      <c r="O949" s="102"/>
      <c r="P949" s="231"/>
    </row>
    <row r="950" spans="2:16" ht="15.75" customHeight="1">
      <c r="B950" s="101"/>
      <c r="D950" s="111"/>
      <c r="E950" s="153"/>
      <c r="F950" s="102"/>
      <c r="G950" s="102"/>
      <c r="H950" s="102"/>
      <c r="I950" s="102"/>
      <c r="J950" s="102"/>
      <c r="K950" s="102"/>
      <c r="L950" s="102"/>
      <c r="M950" s="102"/>
      <c r="N950" s="102"/>
      <c r="O950" s="102"/>
      <c r="P950" s="231"/>
    </row>
    <row r="951" spans="2:16" ht="15.75" customHeight="1">
      <c r="B951" s="101"/>
      <c r="D951" s="111"/>
      <c r="E951" s="153"/>
      <c r="F951" s="102"/>
      <c r="G951" s="102"/>
      <c r="H951" s="102"/>
      <c r="I951" s="102"/>
      <c r="J951" s="102"/>
      <c r="K951" s="102"/>
      <c r="L951" s="102"/>
      <c r="M951" s="102"/>
      <c r="N951" s="102"/>
      <c r="O951" s="102"/>
      <c r="P951" s="231"/>
    </row>
    <row r="952" spans="2:16" ht="15.75" customHeight="1">
      <c r="B952" s="101"/>
      <c r="D952" s="111"/>
      <c r="E952" s="153"/>
      <c r="F952" s="102"/>
      <c r="G952" s="102"/>
      <c r="H952" s="102"/>
      <c r="I952" s="102"/>
      <c r="J952" s="102"/>
      <c r="K952" s="102"/>
      <c r="L952" s="102"/>
      <c r="M952" s="102"/>
      <c r="N952" s="102"/>
      <c r="O952" s="102"/>
      <c r="P952" s="231"/>
    </row>
    <row r="953" spans="2:16" ht="15.75" customHeight="1">
      <c r="B953" s="101"/>
      <c r="D953" s="111"/>
      <c r="E953" s="153"/>
      <c r="F953" s="102"/>
      <c r="G953" s="102"/>
      <c r="H953" s="102"/>
      <c r="I953" s="102"/>
      <c r="J953" s="102"/>
      <c r="K953" s="102"/>
      <c r="L953" s="102"/>
      <c r="M953" s="102"/>
      <c r="N953" s="102"/>
      <c r="O953" s="102"/>
      <c r="P953" s="231"/>
    </row>
    <row r="954" spans="2:16" ht="15.75" customHeight="1">
      <c r="B954" s="101"/>
      <c r="D954" s="111"/>
      <c r="E954" s="153"/>
      <c r="F954" s="102"/>
      <c r="G954" s="102"/>
      <c r="H954" s="102"/>
      <c r="I954" s="102"/>
      <c r="J954" s="102"/>
      <c r="K954" s="102"/>
      <c r="L954" s="102"/>
      <c r="M954" s="102"/>
      <c r="N954" s="102"/>
      <c r="O954" s="102"/>
      <c r="P954" s="231"/>
    </row>
    <row r="955" spans="2:16" ht="15.75" customHeight="1">
      <c r="B955" s="101"/>
      <c r="D955" s="111"/>
      <c r="E955" s="153"/>
      <c r="F955" s="102"/>
      <c r="G955" s="102"/>
      <c r="H955" s="102"/>
      <c r="I955" s="102"/>
      <c r="J955" s="102"/>
      <c r="K955" s="102"/>
      <c r="L955" s="102"/>
      <c r="M955" s="102"/>
      <c r="N955" s="102"/>
      <c r="O955" s="102"/>
      <c r="P955" s="231"/>
    </row>
    <row r="956" spans="2:16" ht="15.75" customHeight="1">
      <c r="B956" s="101"/>
      <c r="D956" s="111"/>
      <c r="E956" s="153"/>
      <c r="F956" s="102"/>
      <c r="G956" s="102"/>
      <c r="H956" s="102"/>
      <c r="I956" s="102"/>
      <c r="J956" s="102"/>
      <c r="K956" s="102"/>
      <c r="L956" s="102"/>
      <c r="M956" s="102"/>
      <c r="N956" s="102"/>
      <c r="O956" s="102"/>
      <c r="P956" s="231"/>
    </row>
    <row r="957" spans="2:16" ht="15.75" customHeight="1">
      <c r="B957" s="101"/>
      <c r="D957" s="111"/>
      <c r="E957" s="153"/>
      <c r="F957" s="102"/>
      <c r="G957" s="102"/>
      <c r="H957" s="102"/>
      <c r="I957" s="102"/>
      <c r="J957" s="102"/>
      <c r="K957" s="102"/>
      <c r="L957" s="102"/>
      <c r="M957" s="102"/>
      <c r="N957" s="102"/>
      <c r="O957" s="102"/>
      <c r="P957" s="231"/>
    </row>
    <row r="958" spans="2:16" ht="15.75" customHeight="1">
      <c r="B958" s="101"/>
      <c r="D958" s="111"/>
      <c r="E958" s="153"/>
      <c r="F958" s="102"/>
      <c r="G958" s="102"/>
      <c r="H958" s="102"/>
      <c r="I958" s="102"/>
      <c r="J958" s="102"/>
      <c r="K958" s="102"/>
      <c r="L958" s="102"/>
      <c r="M958" s="102"/>
      <c r="N958" s="102"/>
      <c r="O958" s="102"/>
      <c r="P958" s="231"/>
    </row>
    <row r="959" spans="2:16" ht="15.75" customHeight="1">
      <c r="B959" s="101"/>
      <c r="D959" s="111"/>
      <c r="E959" s="153"/>
      <c r="F959" s="102"/>
      <c r="G959" s="102"/>
      <c r="H959" s="102"/>
      <c r="I959" s="102"/>
      <c r="J959" s="102"/>
      <c r="K959" s="102"/>
      <c r="L959" s="102"/>
      <c r="M959" s="102"/>
      <c r="N959" s="102"/>
      <c r="O959" s="102"/>
      <c r="P959" s="231"/>
    </row>
    <row r="960" spans="2:16" ht="15.75" customHeight="1">
      <c r="B960" s="101"/>
      <c r="D960" s="111"/>
      <c r="E960" s="153"/>
      <c r="F960" s="102"/>
      <c r="G960" s="102"/>
      <c r="H960" s="102"/>
      <c r="I960" s="102"/>
      <c r="J960" s="102"/>
      <c r="K960" s="102"/>
      <c r="L960" s="102"/>
      <c r="M960" s="102"/>
      <c r="N960" s="102"/>
      <c r="O960" s="102"/>
      <c r="P960" s="231"/>
    </row>
    <row r="961" spans="2:16" ht="15.75" customHeight="1">
      <c r="B961" s="101"/>
      <c r="D961" s="111"/>
      <c r="E961" s="153"/>
      <c r="F961" s="102"/>
      <c r="G961" s="102"/>
      <c r="H961" s="102"/>
      <c r="I961" s="102"/>
      <c r="J961" s="102"/>
      <c r="K961" s="102"/>
      <c r="L961" s="102"/>
      <c r="M961" s="102"/>
      <c r="N961" s="102"/>
      <c r="O961" s="102"/>
      <c r="P961" s="231"/>
    </row>
    <row r="962" spans="2:16" ht="15.75" customHeight="1">
      <c r="B962" s="101"/>
      <c r="D962" s="111"/>
      <c r="E962" s="153"/>
      <c r="F962" s="102"/>
      <c r="G962" s="102"/>
      <c r="H962" s="102"/>
      <c r="I962" s="102"/>
      <c r="J962" s="102"/>
      <c r="K962" s="102"/>
      <c r="L962" s="102"/>
      <c r="M962" s="102"/>
      <c r="N962" s="102"/>
      <c r="O962" s="102"/>
      <c r="P962" s="231"/>
    </row>
    <row r="963" spans="2:16" ht="15.75" customHeight="1">
      <c r="B963" s="101"/>
      <c r="D963" s="111"/>
      <c r="E963" s="153"/>
      <c r="F963" s="102"/>
      <c r="G963" s="102"/>
      <c r="H963" s="102"/>
      <c r="I963" s="102"/>
      <c r="J963" s="102"/>
      <c r="K963" s="102"/>
      <c r="L963" s="102"/>
      <c r="M963" s="102"/>
      <c r="N963" s="102"/>
      <c r="O963" s="102"/>
      <c r="P963" s="231"/>
    </row>
    <row r="964" spans="2:16" ht="15.75" customHeight="1">
      <c r="B964" s="101"/>
      <c r="D964" s="111"/>
      <c r="E964" s="153"/>
      <c r="F964" s="102"/>
      <c r="G964" s="102"/>
      <c r="H964" s="102"/>
      <c r="I964" s="102"/>
      <c r="J964" s="102"/>
      <c r="K964" s="102"/>
      <c r="L964" s="102"/>
      <c r="M964" s="102"/>
      <c r="N964" s="102"/>
      <c r="O964" s="102"/>
      <c r="P964" s="231"/>
    </row>
    <row r="965" spans="2:16" ht="15.75" customHeight="1">
      <c r="B965" s="101"/>
      <c r="D965" s="111"/>
      <c r="E965" s="153"/>
      <c r="F965" s="102"/>
      <c r="G965" s="102"/>
      <c r="H965" s="102"/>
      <c r="I965" s="102"/>
      <c r="J965" s="102"/>
      <c r="K965" s="102"/>
      <c r="L965" s="102"/>
      <c r="M965" s="102"/>
      <c r="N965" s="102"/>
      <c r="O965" s="102"/>
      <c r="P965" s="231"/>
    </row>
    <row r="966" spans="2:16" ht="15.75" customHeight="1">
      <c r="B966" s="101"/>
      <c r="D966" s="111"/>
      <c r="E966" s="153"/>
      <c r="F966" s="102"/>
      <c r="G966" s="102"/>
      <c r="H966" s="102"/>
      <c r="I966" s="102"/>
      <c r="J966" s="102"/>
      <c r="K966" s="102"/>
      <c r="L966" s="102"/>
      <c r="M966" s="102"/>
      <c r="N966" s="102"/>
      <c r="O966" s="102"/>
      <c r="P966" s="231"/>
    </row>
    <row r="967" spans="2:16" ht="15.75" customHeight="1">
      <c r="B967" s="101"/>
      <c r="D967" s="111"/>
      <c r="E967" s="153"/>
      <c r="F967" s="102"/>
      <c r="G967" s="102"/>
      <c r="H967" s="102"/>
      <c r="I967" s="102"/>
      <c r="J967" s="102"/>
      <c r="K967" s="102"/>
      <c r="L967" s="102"/>
      <c r="M967" s="102"/>
      <c r="N967" s="102"/>
      <c r="O967" s="102"/>
      <c r="P967" s="231"/>
    </row>
    <row r="968" spans="2:16" ht="15.75" customHeight="1">
      <c r="B968" s="101"/>
      <c r="D968" s="111"/>
      <c r="E968" s="153"/>
      <c r="F968" s="102"/>
      <c r="G968" s="102"/>
      <c r="H968" s="102"/>
      <c r="I968" s="102"/>
      <c r="J968" s="102"/>
      <c r="K968" s="102"/>
      <c r="L968" s="102"/>
      <c r="M968" s="102"/>
      <c r="N968" s="102"/>
      <c r="O968" s="102"/>
      <c r="P968" s="231"/>
    </row>
    <row r="969" spans="2:16" ht="15.75" customHeight="1">
      <c r="B969" s="101"/>
      <c r="D969" s="111"/>
      <c r="E969" s="153"/>
      <c r="F969" s="102"/>
      <c r="G969" s="102"/>
      <c r="H969" s="102"/>
      <c r="I969" s="102"/>
      <c r="J969" s="102"/>
      <c r="K969" s="102"/>
      <c r="L969" s="102"/>
      <c r="M969" s="102"/>
      <c r="N969" s="102"/>
      <c r="O969" s="102"/>
      <c r="P969" s="231"/>
    </row>
    <row r="970" spans="2:16" ht="15.75" customHeight="1">
      <c r="B970" s="101"/>
      <c r="D970" s="111"/>
      <c r="E970" s="153"/>
      <c r="F970" s="102"/>
      <c r="G970" s="102"/>
      <c r="H970" s="102"/>
      <c r="I970" s="102"/>
      <c r="J970" s="102"/>
      <c r="K970" s="102"/>
      <c r="L970" s="102"/>
      <c r="M970" s="102"/>
      <c r="N970" s="102"/>
      <c r="O970" s="102"/>
      <c r="P970" s="231"/>
    </row>
    <row r="971" spans="2:16" ht="15.75" customHeight="1">
      <c r="B971" s="101"/>
      <c r="D971" s="111"/>
      <c r="E971" s="153"/>
      <c r="F971" s="102"/>
      <c r="G971" s="102"/>
      <c r="H971" s="102"/>
      <c r="I971" s="102"/>
      <c r="J971" s="102"/>
      <c r="K971" s="102"/>
      <c r="L971" s="102"/>
      <c r="M971" s="102"/>
      <c r="N971" s="102"/>
      <c r="O971" s="102"/>
      <c r="P971" s="231"/>
    </row>
    <row r="972" spans="2:16" ht="15.75" customHeight="1">
      <c r="B972" s="101"/>
      <c r="D972" s="111"/>
      <c r="E972" s="153"/>
      <c r="F972" s="102"/>
      <c r="G972" s="102"/>
      <c r="H972" s="102"/>
      <c r="I972" s="102"/>
      <c r="J972" s="102"/>
      <c r="K972" s="102"/>
      <c r="L972" s="102"/>
      <c r="M972" s="102"/>
      <c r="N972" s="102"/>
      <c r="O972" s="102"/>
      <c r="P972" s="231"/>
    </row>
    <row r="973" spans="2:16" ht="15.75" customHeight="1">
      <c r="B973" s="101"/>
      <c r="D973" s="111"/>
      <c r="E973" s="153"/>
      <c r="F973" s="102"/>
      <c r="G973" s="102"/>
      <c r="H973" s="102"/>
      <c r="I973" s="102"/>
      <c r="J973" s="102"/>
      <c r="K973" s="102"/>
      <c r="L973" s="102"/>
      <c r="M973" s="102"/>
      <c r="N973" s="102"/>
      <c r="O973" s="102"/>
      <c r="P973" s="231"/>
    </row>
    <row r="974" spans="2:16" ht="15.75" customHeight="1">
      <c r="B974" s="101"/>
      <c r="D974" s="111"/>
      <c r="E974" s="153"/>
      <c r="F974" s="102"/>
      <c r="G974" s="102"/>
      <c r="H974" s="102"/>
      <c r="I974" s="102"/>
      <c r="J974" s="102"/>
      <c r="K974" s="102"/>
      <c r="L974" s="102"/>
      <c r="M974" s="102"/>
      <c r="N974" s="102"/>
      <c r="O974" s="102"/>
      <c r="P974" s="231"/>
    </row>
    <row r="975" spans="2:16" ht="15.75" customHeight="1">
      <c r="B975" s="101"/>
      <c r="D975" s="111"/>
      <c r="E975" s="153"/>
      <c r="F975" s="102"/>
      <c r="G975" s="102"/>
      <c r="H975" s="102"/>
      <c r="I975" s="102"/>
      <c r="J975" s="102"/>
      <c r="K975" s="102"/>
      <c r="L975" s="102"/>
      <c r="M975" s="102"/>
      <c r="N975" s="102"/>
      <c r="O975" s="102"/>
      <c r="P975" s="231"/>
    </row>
    <row r="976" spans="2:16" ht="15.75" customHeight="1">
      <c r="B976" s="101"/>
      <c r="D976" s="111"/>
      <c r="E976" s="153"/>
      <c r="F976" s="102"/>
      <c r="G976" s="102"/>
      <c r="H976" s="102"/>
      <c r="I976" s="102"/>
      <c r="J976" s="102"/>
      <c r="K976" s="102"/>
      <c r="L976" s="102"/>
      <c r="M976" s="102"/>
      <c r="N976" s="102"/>
      <c r="O976" s="102"/>
      <c r="P976" s="231"/>
    </row>
    <row r="977" spans="2:16" ht="15.75" customHeight="1">
      <c r="B977" s="101"/>
      <c r="D977" s="111"/>
      <c r="E977" s="153"/>
      <c r="F977" s="102"/>
      <c r="G977" s="102"/>
      <c r="H977" s="102"/>
      <c r="I977" s="102"/>
      <c r="J977" s="102"/>
      <c r="K977" s="102"/>
      <c r="L977" s="102"/>
      <c r="M977" s="102"/>
      <c r="N977" s="102"/>
      <c r="O977" s="102"/>
      <c r="P977" s="231"/>
    </row>
    <row r="978" spans="2:16" ht="15.75" customHeight="1">
      <c r="B978" s="101"/>
      <c r="D978" s="111"/>
      <c r="E978" s="153"/>
      <c r="F978" s="102"/>
      <c r="G978" s="102"/>
      <c r="H978" s="102"/>
      <c r="I978" s="102"/>
      <c r="J978" s="102"/>
      <c r="K978" s="102"/>
      <c r="L978" s="102"/>
      <c r="M978" s="102"/>
      <c r="N978" s="102"/>
      <c r="O978" s="102"/>
      <c r="P978" s="231"/>
    </row>
    <row r="979" spans="2:16" ht="15.75" customHeight="1">
      <c r="B979" s="101"/>
      <c r="D979" s="111"/>
      <c r="E979" s="153"/>
      <c r="F979" s="102"/>
      <c r="G979" s="102"/>
      <c r="H979" s="102"/>
      <c r="I979" s="102"/>
      <c r="J979" s="102"/>
      <c r="K979" s="102"/>
      <c r="L979" s="102"/>
      <c r="M979" s="102"/>
      <c r="N979" s="102"/>
      <c r="O979" s="102"/>
      <c r="P979" s="231"/>
    </row>
    <row r="980" spans="2:16" ht="15.75" customHeight="1">
      <c r="B980" s="101"/>
      <c r="D980" s="111"/>
      <c r="E980" s="153"/>
      <c r="F980" s="102"/>
      <c r="G980" s="102"/>
      <c r="H980" s="102"/>
      <c r="I980" s="102"/>
      <c r="J980" s="102"/>
      <c r="K980" s="102"/>
      <c r="L980" s="102"/>
      <c r="M980" s="102"/>
      <c r="N980" s="102"/>
      <c r="O980" s="102"/>
      <c r="P980" s="231"/>
    </row>
    <row r="981" spans="2:16" ht="15.75" customHeight="1">
      <c r="B981" s="101"/>
      <c r="D981" s="111"/>
      <c r="E981" s="153"/>
      <c r="F981" s="102"/>
      <c r="G981" s="102"/>
      <c r="H981" s="102"/>
      <c r="I981" s="102"/>
      <c r="J981" s="102"/>
      <c r="K981" s="102"/>
      <c r="L981" s="102"/>
      <c r="M981" s="102"/>
      <c r="N981" s="102"/>
      <c r="O981" s="102"/>
      <c r="P981" s="231"/>
    </row>
    <row r="982" spans="2:16" ht="15.75" customHeight="1">
      <c r="B982" s="101"/>
      <c r="D982" s="111"/>
      <c r="E982" s="153"/>
      <c r="F982" s="102"/>
      <c r="G982" s="102"/>
      <c r="H982" s="102"/>
      <c r="I982" s="102"/>
      <c r="J982" s="102"/>
      <c r="K982" s="102"/>
      <c r="L982" s="102"/>
      <c r="M982" s="102"/>
      <c r="N982" s="102"/>
      <c r="O982" s="102"/>
      <c r="P982" s="231"/>
    </row>
    <row r="983" spans="2:16" ht="15.75" customHeight="1">
      <c r="B983" s="101"/>
      <c r="D983" s="111"/>
      <c r="E983" s="153"/>
      <c r="F983" s="102"/>
      <c r="G983" s="102"/>
      <c r="H983" s="102"/>
      <c r="I983" s="102"/>
      <c r="J983" s="102"/>
      <c r="K983" s="102"/>
      <c r="L983" s="102"/>
      <c r="M983" s="102"/>
      <c r="N983" s="102"/>
      <c r="O983" s="102"/>
      <c r="P983" s="231"/>
    </row>
    <row r="984" spans="2:16" ht="15.75" customHeight="1">
      <c r="B984" s="101"/>
      <c r="D984" s="111"/>
      <c r="E984" s="153"/>
      <c r="F984" s="102"/>
      <c r="G984" s="102"/>
      <c r="H984" s="102"/>
      <c r="I984" s="102"/>
      <c r="J984" s="102"/>
      <c r="K984" s="102"/>
      <c r="L984" s="102"/>
      <c r="M984" s="102"/>
      <c r="N984" s="102"/>
      <c r="O984" s="102"/>
      <c r="P984" s="231"/>
    </row>
    <row r="985" spans="2:16" ht="15.75" customHeight="1">
      <c r="B985" s="101"/>
      <c r="D985" s="111"/>
      <c r="E985" s="153"/>
      <c r="F985" s="102"/>
      <c r="G985" s="102"/>
      <c r="H985" s="102"/>
      <c r="I985" s="102"/>
      <c r="J985" s="102"/>
      <c r="K985" s="102"/>
      <c r="L985" s="102"/>
      <c r="M985" s="102"/>
      <c r="N985" s="102"/>
      <c r="O985" s="102"/>
      <c r="P985" s="231"/>
    </row>
    <row r="986" spans="2:16" ht="15.75" customHeight="1">
      <c r="B986" s="101"/>
      <c r="D986" s="111"/>
      <c r="E986" s="153"/>
      <c r="F986" s="102"/>
      <c r="G986" s="102"/>
      <c r="H986" s="102"/>
      <c r="I986" s="102"/>
      <c r="J986" s="102"/>
      <c r="K986" s="102"/>
      <c r="L986" s="102"/>
      <c r="M986" s="102"/>
      <c r="N986" s="102"/>
      <c r="O986" s="102"/>
      <c r="P986" s="231"/>
    </row>
    <row r="987" spans="2:16" ht="15.75" customHeight="1">
      <c r="B987" s="101"/>
      <c r="D987" s="111"/>
      <c r="E987" s="153"/>
      <c r="F987" s="102"/>
      <c r="G987" s="102"/>
      <c r="H987" s="102"/>
      <c r="I987" s="102"/>
      <c r="J987" s="102"/>
      <c r="K987" s="102"/>
      <c r="L987" s="102"/>
      <c r="M987" s="102"/>
      <c r="N987" s="102"/>
      <c r="O987" s="102"/>
      <c r="P987" s="231"/>
    </row>
    <row r="988" spans="2:16" ht="15.75" customHeight="1">
      <c r="B988" s="101"/>
      <c r="D988" s="111"/>
      <c r="E988" s="153"/>
      <c r="F988" s="102"/>
      <c r="G988" s="102"/>
      <c r="H988" s="102"/>
      <c r="I988" s="102"/>
      <c r="J988" s="102"/>
      <c r="K988" s="102"/>
      <c r="L988" s="102"/>
      <c r="M988" s="102"/>
      <c r="N988" s="102"/>
      <c r="O988" s="102"/>
      <c r="P988" s="231"/>
    </row>
    <row r="989" spans="2:16" ht="15.75" customHeight="1">
      <c r="B989" s="101"/>
      <c r="D989" s="111"/>
      <c r="E989" s="153"/>
      <c r="F989" s="102"/>
      <c r="G989" s="102"/>
      <c r="H989" s="102"/>
      <c r="I989" s="102"/>
      <c r="J989" s="102"/>
      <c r="K989" s="102"/>
      <c r="L989" s="102"/>
      <c r="M989" s="102"/>
      <c r="N989" s="102"/>
      <c r="O989" s="102"/>
      <c r="P989" s="231"/>
    </row>
    <row r="990" spans="2:16" ht="15.75" customHeight="1">
      <c r="B990" s="101"/>
      <c r="D990" s="111"/>
      <c r="E990" s="153"/>
      <c r="F990" s="102"/>
      <c r="G990" s="102"/>
      <c r="H990" s="102"/>
      <c r="I990" s="102"/>
      <c r="J990" s="102"/>
      <c r="K990" s="102"/>
      <c r="L990" s="102"/>
      <c r="M990" s="102"/>
      <c r="N990" s="102"/>
      <c r="O990" s="102"/>
      <c r="P990" s="231"/>
    </row>
    <row r="991" spans="2:16" ht="15.75" customHeight="1">
      <c r="B991" s="101"/>
      <c r="D991" s="111"/>
      <c r="E991" s="153"/>
      <c r="F991" s="102"/>
      <c r="G991" s="102"/>
      <c r="H991" s="102"/>
      <c r="I991" s="102"/>
      <c r="J991" s="102"/>
      <c r="K991" s="102"/>
      <c r="L991" s="102"/>
      <c r="M991" s="102"/>
      <c r="N991" s="102"/>
      <c r="O991" s="102"/>
      <c r="P991" s="231"/>
    </row>
    <row r="992" spans="2:16" ht="15.75" customHeight="1">
      <c r="B992" s="101"/>
      <c r="D992" s="111"/>
      <c r="E992" s="153"/>
      <c r="F992" s="102"/>
      <c r="G992" s="102"/>
      <c r="H992" s="102"/>
      <c r="I992" s="102"/>
      <c r="J992" s="102"/>
      <c r="K992" s="102"/>
      <c r="L992" s="102"/>
      <c r="M992" s="102"/>
      <c r="N992" s="102"/>
      <c r="O992" s="102"/>
      <c r="P992" s="231"/>
    </row>
    <row r="993" spans="2:16" ht="15.75" customHeight="1">
      <c r="B993" s="101"/>
      <c r="D993" s="111"/>
      <c r="E993" s="153"/>
      <c r="F993" s="102"/>
      <c r="G993" s="102"/>
      <c r="H993" s="102"/>
      <c r="I993" s="102"/>
      <c r="J993" s="102"/>
      <c r="K993" s="102"/>
      <c r="L993" s="102"/>
      <c r="M993" s="102"/>
      <c r="N993" s="102"/>
      <c r="O993" s="102"/>
      <c r="P993" s="231"/>
    </row>
    <row r="994" spans="2:16" ht="15.75" customHeight="1">
      <c r="B994" s="101"/>
      <c r="D994" s="111"/>
      <c r="E994" s="153"/>
      <c r="F994" s="102"/>
      <c r="G994" s="102"/>
      <c r="H994" s="102"/>
      <c r="I994" s="102"/>
      <c r="J994" s="102"/>
      <c r="K994" s="102"/>
      <c r="L994" s="102"/>
      <c r="M994" s="102"/>
      <c r="N994" s="102"/>
      <c r="O994" s="102"/>
      <c r="P994" s="231"/>
    </row>
    <row r="995" spans="2:16" ht="15.75" customHeight="1">
      <c r="B995" s="101"/>
      <c r="D995" s="111"/>
      <c r="E995" s="153"/>
      <c r="F995" s="102"/>
      <c r="G995" s="102"/>
      <c r="H995" s="102"/>
      <c r="I995" s="102"/>
      <c r="J995" s="102"/>
      <c r="K995" s="102"/>
      <c r="L995" s="102"/>
      <c r="M995" s="102"/>
      <c r="N995" s="102"/>
      <c r="O995" s="102"/>
      <c r="P995" s="231"/>
    </row>
    <row r="996" spans="2:16" ht="15.75" customHeight="1">
      <c r="B996" s="101"/>
      <c r="D996" s="111"/>
      <c r="E996" s="153"/>
      <c r="F996" s="102"/>
      <c r="G996" s="102"/>
      <c r="H996" s="102"/>
      <c r="I996" s="102"/>
      <c r="J996" s="102"/>
      <c r="K996" s="102"/>
      <c r="L996" s="102"/>
      <c r="M996" s="102"/>
      <c r="N996" s="102"/>
      <c r="O996" s="102"/>
      <c r="P996" s="231"/>
    </row>
    <row r="997" spans="2:16" ht="15.75" customHeight="1">
      <c r="B997" s="101"/>
      <c r="D997" s="111"/>
      <c r="E997" s="153"/>
      <c r="F997" s="102"/>
      <c r="G997" s="102"/>
      <c r="H997" s="102"/>
      <c r="I997" s="102"/>
      <c r="J997" s="102"/>
      <c r="K997" s="102"/>
      <c r="L997" s="102"/>
      <c r="M997" s="102"/>
      <c r="N997" s="102"/>
      <c r="O997" s="102"/>
      <c r="P997" s="231"/>
    </row>
    <row r="998" spans="2:16" ht="15.75" customHeight="1">
      <c r="B998" s="101"/>
      <c r="D998" s="111"/>
      <c r="E998" s="153"/>
      <c r="F998" s="102"/>
      <c r="G998" s="102"/>
      <c r="H998" s="102"/>
      <c r="I998" s="102"/>
      <c r="J998" s="102"/>
      <c r="K998" s="102"/>
      <c r="L998" s="102"/>
      <c r="M998" s="102"/>
      <c r="N998" s="102"/>
      <c r="O998" s="102"/>
      <c r="P998" s="231"/>
    </row>
    <row r="999" spans="2:16" ht="15.75" customHeight="1">
      <c r="B999" s="101"/>
      <c r="D999" s="111"/>
      <c r="E999" s="153"/>
      <c r="F999" s="102"/>
      <c r="G999" s="102"/>
      <c r="H999" s="102"/>
      <c r="I999" s="102"/>
      <c r="J999" s="102"/>
      <c r="K999" s="102"/>
      <c r="L999" s="102"/>
      <c r="M999" s="102"/>
      <c r="N999" s="102"/>
      <c r="O999" s="102"/>
      <c r="P999" s="231"/>
    </row>
    <row r="1000" spans="2:16" ht="15.75" customHeight="1">
      <c r="B1000" s="101"/>
      <c r="D1000" s="111"/>
      <c r="E1000" s="153"/>
      <c r="F1000" s="102"/>
      <c r="G1000" s="102"/>
      <c r="H1000" s="102"/>
      <c r="I1000" s="102"/>
      <c r="J1000" s="102"/>
      <c r="K1000" s="102"/>
      <c r="L1000" s="102"/>
      <c r="M1000" s="102"/>
      <c r="N1000" s="102"/>
      <c r="O1000" s="102"/>
      <c r="P1000" s="231"/>
    </row>
  </sheetData>
  <mergeCells count="7">
    <mergeCell ref="Q23:Q24"/>
    <mergeCell ref="B23:B24"/>
    <mergeCell ref="G23:J23"/>
    <mergeCell ref="K23:M23"/>
    <mergeCell ref="N23:N24"/>
    <mergeCell ref="O23:O24"/>
    <mergeCell ref="P23:P24"/>
  </mergeCells>
  <dataValidations count="1">
    <dataValidation type="list" allowBlank="1" showErrorMessage="1" sqref="D6" xr:uid="{00000000-0002-0000-0400-000000000000}">
      <formula1>MACT</formula1>
    </dataValidation>
  </dataValidations>
  <pageMargins left="0.7" right="0.7" top="0.75" bottom="0.75" header="0" footer="0"/>
  <pageSetup orientation="portrait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30A0"/>
  </sheetPr>
  <dimension ref="A1:Z1000"/>
  <sheetViews>
    <sheetView showGridLines="0" workbookViewId="0">
      <selection activeCell="I15" sqref="I15"/>
    </sheetView>
  </sheetViews>
  <sheetFormatPr defaultColWidth="11.25" defaultRowHeight="15" customHeight="1"/>
  <cols>
    <col min="1" max="1" width="14.375" customWidth="1"/>
    <col min="2" max="2" width="16.375" customWidth="1"/>
    <col min="3" max="3" width="21.625" customWidth="1"/>
    <col min="4" max="4" width="13.125" customWidth="1"/>
    <col min="5" max="5" width="12.375" customWidth="1"/>
    <col min="6" max="26" width="8.5" customWidth="1"/>
  </cols>
  <sheetData>
    <row r="1" spans="1:26" ht="15.75" customHeight="1">
      <c r="A1" s="100" t="str">
        <f>"                                  "&amp;ThongtinDN!C5&amp;" "&amp;ThongtinDN!D5</f>
        <v xml:space="preserve">                                  Tên đơn vị:  </v>
      </c>
      <c r="D1" s="232"/>
      <c r="E1" s="232"/>
    </row>
    <row r="2" spans="1:26" ht="15.75" customHeight="1">
      <c r="A2" s="100" t="str">
        <f>"                                   "&amp;ThongtinDN!C6&amp;" "&amp;ThongtinDN!D6</f>
        <v xml:space="preserve">                                   Địa chỉ: </v>
      </c>
      <c r="D2" s="232"/>
      <c r="E2" s="232"/>
    </row>
    <row r="3" spans="1:26" ht="15.75" customHeight="1">
      <c r="A3" s="100" t="str">
        <f>"                                   "&amp;ThongtinDN!C7&amp;" "&amp;ThongtinDN!D7</f>
        <v xml:space="preserve">                                   MST:  </v>
      </c>
      <c r="D3" s="232"/>
      <c r="E3" s="232"/>
    </row>
    <row r="4" spans="1:26" ht="15.75" customHeight="1">
      <c r="D4" s="232"/>
      <c r="E4" s="232"/>
    </row>
    <row r="5" spans="1:26" ht="23.25" customHeight="1">
      <c r="A5" s="233"/>
      <c r="B5" s="234" t="s">
        <v>213</v>
      </c>
      <c r="C5" s="235"/>
      <c r="D5" s="236"/>
      <c r="E5" s="237"/>
      <c r="F5" s="238"/>
      <c r="G5" s="238"/>
      <c r="H5" s="238"/>
    </row>
    <row r="6" spans="1:26" ht="15.75" customHeight="1">
      <c r="A6" s="239" t="s">
        <v>214</v>
      </c>
      <c r="B6" s="239" t="s">
        <v>215</v>
      </c>
      <c r="C6" s="239" t="s">
        <v>54</v>
      </c>
      <c r="D6" s="240" t="s">
        <v>216</v>
      </c>
      <c r="E6" s="240" t="s">
        <v>217</v>
      </c>
      <c r="F6" s="241"/>
      <c r="G6" s="241"/>
      <c r="H6" s="241"/>
      <c r="I6" s="24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</row>
    <row r="7" spans="1:26" ht="15.75" customHeight="1">
      <c r="A7" s="242" t="s">
        <v>98</v>
      </c>
      <c r="B7" s="242" t="s">
        <v>218</v>
      </c>
      <c r="C7" s="242" t="s">
        <v>219</v>
      </c>
      <c r="D7" s="243"/>
      <c r="E7" s="243"/>
    </row>
    <row r="8" spans="1:26" ht="15.75" customHeight="1">
      <c r="A8" s="244" t="s">
        <v>103</v>
      </c>
      <c r="B8" s="244" t="s">
        <v>220</v>
      </c>
      <c r="C8" s="244" t="s">
        <v>221</v>
      </c>
      <c r="D8" s="243"/>
      <c r="E8" s="243"/>
    </row>
    <row r="9" spans="1:26" ht="15.75" customHeight="1">
      <c r="A9" s="244"/>
      <c r="B9" s="244"/>
      <c r="C9" s="244"/>
      <c r="D9" s="245"/>
      <c r="E9" s="245"/>
    </row>
    <row r="10" spans="1:26" ht="15.75" customHeight="1">
      <c r="A10" s="244"/>
      <c r="B10" s="244"/>
      <c r="C10" s="244"/>
      <c r="D10" s="245"/>
      <c r="E10" s="245"/>
    </row>
    <row r="11" spans="1:26" ht="15.75" customHeight="1">
      <c r="A11" s="244"/>
      <c r="B11" s="244"/>
      <c r="C11" s="244"/>
      <c r="D11" s="245"/>
      <c r="E11" s="245"/>
    </row>
    <row r="12" spans="1:26" ht="15.75" customHeight="1">
      <c r="A12" s="244"/>
      <c r="B12" s="244"/>
      <c r="C12" s="244"/>
      <c r="D12" s="245"/>
      <c r="E12" s="245"/>
    </row>
    <row r="13" spans="1:26" ht="15.75" customHeight="1">
      <c r="A13" s="244"/>
      <c r="B13" s="244"/>
      <c r="C13" s="244"/>
      <c r="D13" s="245"/>
      <c r="E13" s="245"/>
    </row>
    <row r="14" spans="1:26" ht="15.75" customHeight="1">
      <c r="A14" s="244"/>
      <c r="B14" s="244"/>
      <c r="C14" s="244"/>
      <c r="D14" s="245"/>
      <c r="E14" s="245"/>
    </row>
    <row r="15" spans="1:26" ht="15.75" customHeight="1">
      <c r="A15" s="244"/>
      <c r="B15" s="244"/>
      <c r="C15" s="244"/>
      <c r="D15" s="245"/>
      <c r="E15" s="245"/>
    </row>
    <row r="16" spans="1:26" ht="15.75" customHeight="1">
      <c r="A16" s="244"/>
      <c r="B16" s="244"/>
      <c r="C16" s="244"/>
      <c r="D16" s="245"/>
      <c r="E16" s="245"/>
    </row>
    <row r="17" spans="1:5" ht="15.75" customHeight="1">
      <c r="A17" s="244"/>
      <c r="B17" s="244"/>
      <c r="C17" s="244"/>
      <c r="D17" s="245"/>
      <c r="E17" s="245"/>
    </row>
    <row r="18" spans="1:5" ht="15.75" customHeight="1">
      <c r="A18" s="244"/>
      <c r="B18" s="244"/>
      <c r="C18" s="244"/>
      <c r="D18" s="245"/>
      <c r="E18" s="245"/>
    </row>
    <row r="19" spans="1:5" ht="15.75" customHeight="1">
      <c r="A19" s="244"/>
      <c r="B19" s="244"/>
      <c r="C19" s="244"/>
      <c r="D19" s="245"/>
      <c r="E19" s="245"/>
    </row>
    <row r="20" spans="1:5" ht="15.75" customHeight="1">
      <c r="A20" s="244"/>
      <c r="B20" s="244"/>
      <c r="C20" s="244"/>
      <c r="D20" s="245"/>
      <c r="E20" s="245"/>
    </row>
    <row r="21" spans="1:5" ht="15.75" customHeight="1">
      <c r="A21" s="244"/>
      <c r="B21" s="244"/>
      <c r="C21" s="244"/>
      <c r="D21" s="245"/>
      <c r="E21" s="245"/>
    </row>
    <row r="22" spans="1:5" ht="15.75" customHeight="1">
      <c r="A22" s="244"/>
      <c r="B22" s="244"/>
      <c r="C22" s="244"/>
      <c r="D22" s="245"/>
      <c r="E22" s="245"/>
    </row>
    <row r="23" spans="1:5" ht="15.75" customHeight="1">
      <c r="A23" s="244"/>
      <c r="B23" s="244"/>
      <c r="C23" s="244"/>
      <c r="D23" s="245"/>
      <c r="E23" s="245"/>
    </row>
    <row r="24" spans="1:5" ht="15.75" customHeight="1">
      <c r="A24" s="244"/>
      <c r="B24" s="244"/>
      <c r="C24" s="244"/>
      <c r="D24" s="245"/>
      <c r="E24" s="245"/>
    </row>
    <row r="25" spans="1:5" ht="15.75" customHeight="1">
      <c r="A25" s="244"/>
      <c r="B25" s="244"/>
      <c r="C25" s="244"/>
      <c r="D25" s="245"/>
      <c r="E25" s="245"/>
    </row>
    <row r="26" spans="1:5" ht="15.75" customHeight="1">
      <c r="A26" s="244"/>
      <c r="B26" s="244"/>
      <c r="C26" s="244"/>
      <c r="D26" s="245"/>
      <c r="E26" s="245"/>
    </row>
    <row r="27" spans="1:5" ht="15.75" customHeight="1">
      <c r="A27" s="244"/>
      <c r="B27" s="244"/>
      <c r="C27" s="244"/>
      <c r="D27" s="245"/>
      <c r="E27" s="245"/>
    </row>
    <row r="28" spans="1:5" ht="15.75" customHeight="1">
      <c r="A28" s="244"/>
      <c r="B28" s="244"/>
      <c r="C28" s="244"/>
      <c r="D28" s="245"/>
      <c r="E28" s="245"/>
    </row>
    <row r="29" spans="1:5" ht="15.75" customHeight="1">
      <c r="A29" s="244"/>
      <c r="B29" s="244"/>
      <c r="C29" s="244"/>
      <c r="D29" s="245"/>
      <c r="E29" s="245"/>
    </row>
    <row r="30" spans="1:5" ht="15.75" customHeight="1">
      <c r="A30" s="244"/>
      <c r="B30" s="244"/>
      <c r="C30" s="244"/>
      <c r="D30" s="245"/>
      <c r="E30" s="245"/>
    </row>
    <row r="31" spans="1:5" ht="15.75" customHeight="1">
      <c r="A31" s="244"/>
      <c r="B31" s="244"/>
      <c r="C31" s="244"/>
      <c r="D31" s="245"/>
      <c r="E31" s="245"/>
    </row>
    <row r="32" spans="1:5" ht="15.75" customHeight="1">
      <c r="A32" s="244"/>
      <c r="B32" s="244"/>
      <c r="C32" s="244"/>
      <c r="D32" s="245"/>
      <c r="E32" s="245"/>
    </row>
    <row r="33" spans="1:5" ht="15.75" customHeight="1">
      <c r="A33" s="244"/>
      <c r="B33" s="244"/>
      <c r="C33" s="244"/>
      <c r="D33" s="245"/>
      <c r="E33" s="245"/>
    </row>
    <row r="34" spans="1:5" ht="15.75" customHeight="1">
      <c r="A34" s="244"/>
      <c r="B34" s="244"/>
      <c r="C34" s="244"/>
      <c r="D34" s="245"/>
      <c r="E34" s="245"/>
    </row>
    <row r="35" spans="1:5" ht="15.75" customHeight="1">
      <c r="A35" s="244"/>
      <c r="B35" s="244"/>
      <c r="C35" s="244"/>
      <c r="D35" s="245"/>
      <c r="E35" s="245"/>
    </row>
    <row r="36" spans="1:5" ht="15.75" customHeight="1">
      <c r="A36" s="244"/>
      <c r="B36" s="244"/>
      <c r="C36" s="244"/>
      <c r="D36" s="245"/>
      <c r="E36" s="245"/>
    </row>
    <row r="37" spans="1:5" ht="15.75" customHeight="1">
      <c r="A37" s="244"/>
      <c r="B37" s="244"/>
      <c r="C37" s="244"/>
      <c r="D37" s="245"/>
      <c r="E37" s="245"/>
    </row>
    <row r="38" spans="1:5" ht="15.75" customHeight="1">
      <c r="A38" s="244"/>
      <c r="B38" s="244"/>
      <c r="C38" s="244"/>
      <c r="D38" s="245"/>
      <c r="E38" s="245"/>
    </row>
    <row r="39" spans="1:5" ht="15.75" customHeight="1">
      <c r="A39" s="244"/>
      <c r="B39" s="244"/>
      <c r="C39" s="244"/>
      <c r="D39" s="245"/>
      <c r="E39" s="245"/>
    </row>
    <row r="40" spans="1:5" ht="15.75" customHeight="1">
      <c r="A40" s="244"/>
      <c r="B40" s="244"/>
      <c r="C40" s="244"/>
      <c r="D40" s="245"/>
      <c r="E40" s="245"/>
    </row>
    <row r="41" spans="1:5" ht="15.75" customHeight="1">
      <c r="A41" s="244"/>
      <c r="B41" s="244"/>
      <c r="C41" s="244"/>
      <c r="D41" s="245"/>
      <c r="E41" s="245"/>
    </row>
    <row r="42" spans="1:5" ht="15.75" customHeight="1">
      <c r="A42" s="244"/>
      <c r="B42" s="244"/>
      <c r="C42" s="244"/>
      <c r="D42" s="245"/>
      <c r="E42" s="245"/>
    </row>
    <row r="43" spans="1:5" ht="15.75" customHeight="1">
      <c r="A43" s="244"/>
      <c r="B43" s="244"/>
      <c r="C43" s="244"/>
      <c r="D43" s="245"/>
      <c r="E43" s="245"/>
    </row>
    <row r="44" spans="1:5" ht="15.75" customHeight="1">
      <c r="A44" s="244"/>
      <c r="B44" s="244"/>
      <c r="C44" s="244"/>
      <c r="D44" s="245"/>
      <c r="E44" s="245"/>
    </row>
    <row r="45" spans="1:5" ht="15.75" customHeight="1">
      <c r="A45" s="244"/>
      <c r="B45" s="244"/>
      <c r="C45" s="244"/>
      <c r="D45" s="245"/>
      <c r="E45" s="245"/>
    </row>
    <row r="46" spans="1:5" ht="15.75" customHeight="1">
      <c r="A46" s="244"/>
      <c r="B46" s="244"/>
      <c r="C46" s="244"/>
      <c r="D46" s="245"/>
      <c r="E46" s="245"/>
    </row>
    <row r="47" spans="1:5" ht="15.75" customHeight="1">
      <c r="A47" s="244"/>
      <c r="B47" s="244"/>
      <c r="C47" s="244"/>
      <c r="D47" s="245"/>
      <c r="E47" s="245"/>
    </row>
    <row r="48" spans="1:5" ht="15.75" customHeight="1">
      <c r="A48" s="244"/>
      <c r="B48" s="244"/>
      <c r="C48" s="244"/>
      <c r="D48" s="245"/>
      <c r="E48" s="245"/>
    </row>
    <row r="49" spans="1:5" ht="15.75" customHeight="1">
      <c r="A49" s="244"/>
      <c r="B49" s="244"/>
      <c r="C49" s="244"/>
      <c r="D49" s="245"/>
      <c r="E49" s="245"/>
    </row>
    <row r="50" spans="1:5" ht="15.75" customHeight="1">
      <c r="A50" s="244"/>
      <c r="B50" s="244"/>
      <c r="C50" s="244"/>
      <c r="D50" s="245"/>
      <c r="E50" s="245"/>
    </row>
    <row r="51" spans="1:5" ht="15.75" customHeight="1">
      <c r="A51" s="244"/>
      <c r="B51" s="244"/>
      <c r="C51" s="244"/>
      <c r="D51" s="245"/>
      <c r="E51" s="245"/>
    </row>
    <row r="52" spans="1:5" ht="15.75" customHeight="1">
      <c r="A52" s="244"/>
      <c r="B52" s="244"/>
      <c r="C52" s="244"/>
      <c r="D52" s="245"/>
      <c r="E52" s="245"/>
    </row>
    <row r="53" spans="1:5" ht="15.75" customHeight="1">
      <c r="A53" s="244"/>
      <c r="B53" s="244"/>
      <c r="C53" s="244"/>
      <c r="D53" s="245"/>
      <c r="E53" s="245"/>
    </row>
    <row r="54" spans="1:5" ht="15.75" customHeight="1">
      <c r="A54" s="244"/>
      <c r="B54" s="244"/>
      <c r="C54" s="244"/>
      <c r="D54" s="245"/>
      <c r="E54" s="245"/>
    </row>
    <row r="55" spans="1:5" ht="15.75" customHeight="1">
      <c r="A55" s="244"/>
      <c r="B55" s="244"/>
      <c r="C55" s="244"/>
      <c r="D55" s="245"/>
      <c r="E55" s="245"/>
    </row>
    <row r="56" spans="1:5" ht="15.75" customHeight="1">
      <c r="A56" s="244"/>
      <c r="B56" s="244"/>
      <c r="C56" s="244"/>
      <c r="D56" s="245"/>
      <c r="E56" s="245"/>
    </row>
    <row r="57" spans="1:5" ht="15.75" customHeight="1">
      <c r="A57" s="244"/>
      <c r="B57" s="244"/>
      <c r="C57" s="244"/>
      <c r="D57" s="245"/>
      <c r="E57" s="245"/>
    </row>
    <row r="58" spans="1:5" ht="15.75" customHeight="1">
      <c r="A58" s="244"/>
      <c r="B58" s="244"/>
      <c r="C58" s="244"/>
      <c r="D58" s="245"/>
      <c r="E58" s="245"/>
    </row>
    <row r="59" spans="1:5" ht="15.75" customHeight="1">
      <c r="A59" s="244"/>
      <c r="B59" s="244"/>
      <c r="C59" s="244"/>
      <c r="D59" s="245"/>
      <c r="E59" s="245"/>
    </row>
    <row r="60" spans="1:5" ht="15.75" customHeight="1">
      <c r="A60" s="244"/>
      <c r="B60" s="244"/>
      <c r="C60" s="244"/>
      <c r="D60" s="245"/>
      <c r="E60" s="245"/>
    </row>
    <row r="61" spans="1:5" ht="15.75" customHeight="1">
      <c r="A61" s="244"/>
      <c r="B61" s="244"/>
      <c r="C61" s="244"/>
      <c r="D61" s="245"/>
      <c r="E61" s="245"/>
    </row>
    <row r="62" spans="1:5" ht="15.75" customHeight="1">
      <c r="A62" s="244"/>
      <c r="B62" s="244"/>
      <c r="C62" s="244"/>
      <c r="D62" s="245"/>
      <c r="E62" s="245"/>
    </row>
    <row r="63" spans="1:5" ht="15.75" customHeight="1">
      <c r="A63" s="244"/>
      <c r="B63" s="244"/>
      <c r="C63" s="244"/>
      <c r="D63" s="245"/>
      <c r="E63" s="245"/>
    </row>
    <row r="64" spans="1:5" ht="15.75" customHeight="1">
      <c r="A64" s="244"/>
      <c r="B64" s="244"/>
      <c r="C64" s="244"/>
      <c r="D64" s="245"/>
      <c r="E64" s="245"/>
    </row>
    <row r="65" spans="1:5" ht="15.75" customHeight="1">
      <c r="A65" s="244"/>
      <c r="B65" s="244"/>
      <c r="C65" s="244"/>
      <c r="D65" s="245"/>
      <c r="E65" s="245"/>
    </row>
    <row r="66" spans="1:5" ht="15.75" customHeight="1">
      <c r="A66" s="244"/>
      <c r="B66" s="244"/>
      <c r="C66" s="244"/>
      <c r="D66" s="245"/>
      <c r="E66" s="245"/>
    </row>
    <row r="67" spans="1:5" ht="15.75" customHeight="1">
      <c r="A67" s="244"/>
      <c r="B67" s="244"/>
      <c r="C67" s="244"/>
      <c r="D67" s="245"/>
      <c r="E67" s="245"/>
    </row>
    <row r="68" spans="1:5" ht="15.75" customHeight="1">
      <c r="A68" s="244"/>
      <c r="B68" s="244"/>
      <c r="C68" s="244"/>
      <c r="D68" s="245"/>
      <c r="E68" s="245"/>
    </row>
    <row r="69" spans="1:5" ht="15.75" customHeight="1">
      <c r="A69" s="244"/>
      <c r="B69" s="244"/>
      <c r="C69" s="244"/>
      <c r="D69" s="245"/>
      <c r="E69" s="245"/>
    </row>
    <row r="70" spans="1:5" ht="15.75" customHeight="1">
      <c r="A70" s="244"/>
      <c r="B70" s="244"/>
      <c r="C70" s="244"/>
      <c r="D70" s="245"/>
      <c r="E70" s="245"/>
    </row>
    <row r="71" spans="1:5" ht="15.75" customHeight="1">
      <c r="A71" s="244"/>
      <c r="B71" s="244"/>
      <c r="C71" s="244"/>
      <c r="D71" s="245"/>
      <c r="E71" s="245"/>
    </row>
    <row r="72" spans="1:5" ht="15.75" customHeight="1">
      <c r="A72" s="244"/>
      <c r="B72" s="244"/>
      <c r="C72" s="244"/>
      <c r="D72" s="245"/>
      <c r="E72" s="245"/>
    </row>
    <row r="73" spans="1:5" ht="15.75" customHeight="1">
      <c r="A73" s="244"/>
      <c r="B73" s="244"/>
      <c r="C73" s="244"/>
      <c r="D73" s="245"/>
      <c r="E73" s="245"/>
    </row>
    <row r="74" spans="1:5" ht="15.75" customHeight="1">
      <c r="A74" s="244"/>
      <c r="B74" s="244"/>
      <c r="C74" s="244"/>
      <c r="D74" s="245"/>
      <c r="E74" s="245"/>
    </row>
    <row r="75" spans="1:5" ht="15.75" customHeight="1">
      <c r="A75" s="244"/>
      <c r="B75" s="244"/>
      <c r="C75" s="244"/>
      <c r="D75" s="245"/>
      <c r="E75" s="245"/>
    </row>
    <row r="76" spans="1:5" ht="15.75" customHeight="1">
      <c r="A76" s="244"/>
      <c r="B76" s="244"/>
      <c r="C76" s="244"/>
      <c r="D76" s="245"/>
      <c r="E76" s="245"/>
    </row>
    <row r="77" spans="1:5" ht="15.75" customHeight="1">
      <c r="A77" s="244"/>
      <c r="B77" s="244"/>
      <c r="C77" s="244"/>
      <c r="D77" s="245"/>
      <c r="E77" s="245"/>
    </row>
    <row r="78" spans="1:5" ht="15.75" customHeight="1">
      <c r="A78" s="244"/>
      <c r="B78" s="244"/>
      <c r="C78" s="244"/>
      <c r="D78" s="245"/>
      <c r="E78" s="245"/>
    </row>
    <row r="79" spans="1:5" ht="15.75" customHeight="1">
      <c r="A79" s="244"/>
      <c r="B79" s="244"/>
      <c r="C79" s="244"/>
      <c r="D79" s="245"/>
      <c r="E79" s="245"/>
    </row>
    <row r="80" spans="1:5" ht="15.75" customHeight="1">
      <c r="A80" s="244"/>
      <c r="B80" s="244"/>
      <c r="C80" s="244"/>
      <c r="D80" s="245"/>
      <c r="E80" s="245"/>
    </row>
    <row r="81" spans="1:5" ht="15.75" customHeight="1">
      <c r="A81" s="244"/>
      <c r="B81" s="244"/>
      <c r="C81" s="244"/>
      <c r="D81" s="245"/>
      <c r="E81" s="245"/>
    </row>
    <row r="82" spans="1:5" ht="15.75" customHeight="1">
      <c r="A82" s="244"/>
      <c r="B82" s="244"/>
      <c r="C82" s="244"/>
      <c r="D82" s="245"/>
      <c r="E82" s="245"/>
    </row>
    <row r="83" spans="1:5" ht="15.75" customHeight="1">
      <c r="A83" s="244"/>
      <c r="B83" s="244"/>
      <c r="C83" s="244"/>
      <c r="D83" s="245"/>
      <c r="E83" s="245"/>
    </row>
    <row r="84" spans="1:5" ht="15.75" customHeight="1">
      <c r="A84" s="244"/>
      <c r="B84" s="244"/>
      <c r="C84" s="244"/>
      <c r="D84" s="245"/>
      <c r="E84" s="245"/>
    </row>
    <row r="85" spans="1:5" ht="15.75" customHeight="1">
      <c r="A85" s="244"/>
      <c r="B85" s="244"/>
      <c r="C85" s="244"/>
      <c r="D85" s="245"/>
      <c r="E85" s="245"/>
    </row>
    <row r="86" spans="1:5" ht="15.75" customHeight="1">
      <c r="A86" s="244"/>
      <c r="B86" s="244"/>
      <c r="C86" s="244"/>
      <c r="D86" s="245"/>
      <c r="E86" s="245"/>
    </row>
    <row r="87" spans="1:5" ht="15.75" customHeight="1">
      <c r="A87" s="244"/>
      <c r="B87" s="244"/>
      <c r="C87" s="244"/>
      <c r="D87" s="245"/>
      <c r="E87" s="245"/>
    </row>
    <row r="88" spans="1:5" ht="15.75" customHeight="1">
      <c r="A88" s="244"/>
      <c r="B88" s="244"/>
      <c r="C88" s="244"/>
      <c r="D88" s="245"/>
      <c r="E88" s="245"/>
    </row>
    <row r="89" spans="1:5" ht="15.75" customHeight="1">
      <c r="A89" s="244"/>
      <c r="B89" s="244"/>
      <c r="C89" s="244"/>
      <c r="D89" s="245"/>
      <c r="E89" s="245"/>
    </row>
    <row r="90" spans="1:5" ht="15.75" customHeight="1">
      <c r="A90" s="244"/>
      <c r="B90" s="244"/>
      <c r="C90" s="244"/>
      <c r="D90" s="245"/>
      <c r="E90" s="245"/>
    </row>
    <row r="91" spans="1:5" ht="15.75" customHeight="1">
      <c r="A91" s="244"/>
      <c r="B91" s="244"/>
      <c r="C91" s="244"/>
      <c r="D91" s="245"/>
      <c r="E91" s="245"/>
    </row>
    <row r="92" spans="1:5" ht="15.75" customHeight="1">
      <c r="A92" s="244"/>
      <c r="B92" s="244"/>
      <c r="C92" s="244"/>
      <c r="D92" s="245"/>
      <c r="E92" s="245"/>
    </row>
    <row r="93" spans="1:5" ht="15.75" customHeight="1">
      <c r="A93" s="244"/>
      <c r="B93" s="244"/>
      <c r="C93" s="244"/>
      <c r="D93" s="245"/>
      <c r="E93" s="245"/>
    </row>
    <row r="94" spans="1:5" ht="15.75" customHeight="1">
      <c r="A94" s="244"/>
      <c r="B94" s="244"/>
      <c r="C94" s="244"/>
      <c r="D94" s="245"/>
      <c r="E94" s="245"/>
    </row>
    <row r="95" spans="1:5" ht="15.75" customHeight="1">
      <c r="A95" s="244"/>
      <c r="B95" s="244"/>
      <c r="C95" s="244"/>
      <c r="D95" s="245"/>
      <c r="E95" s="245"/>
    </row>
    <row r="96" spans="1:5" ht="15.75" customHeight="1">
      <c r="A96" s="244"/>
      <c r="B96" s="244"/>
      <c r="C96" s="244"/>
      <c r="D96" s="245"/>
      <c r="E96" s="245"/>
    </row>
    <row r="97" spans="1:5" ht="15.75" customHeight="1">
      <c r="A97" s="244"/>
      <c r="B97" s="244"/>
      <c r="C97" s="244"/>
      <c r="D97" s="245"/>
      <c r="E97" s="245"/>
    </row>
    <row r="98" spans="1:5" ht="15.75" customHeight="1">
      <c r="A98" s="244"/>
      <c r="B98" s="244"/>
      <c r="C98" s="244"/>
      <c r="D98" s="245"/>
      <c r="E98" s="245"/>
    </row>
    <row r="99" spans="1:5" ht="15.75" customHeight="1">
      <c r="A99" s="244"/>
      <c r="B99" s="244"/>
      <c r="C99" s="244"/>
      <c r="D99" s="245"/>
      <c r="E99" s="245"/>
    </row>
    <row r="100" spans="1:5" ht="15.75" customHeight="1">
      <c r="A100" s="244"/>
      <c r="B100" s="244"/>
      <c r="C100" s="244"/>
      <c r="D100" s="245"/>
      <c r="E100" s="245"/>
    </row>
    <row r="101" spans="1:5" ht="15.75" customHeight="1">
      <c r="A101" s="244"/>
      <c r="B101" s="244"/>
      <c r="C101" s="244"/>
      <c r="D101" s="245"/>
      <c r="E101" s="245"/>
    </row>
    <row r="102" spans="1:5" ht="15.75" customHeight="1">
      <c r="A102" s="244"/>
      <c r="B102" s="244"/>
      <c r="C102" s="244"/>
      <c r="D102" s="245"/>
      <c r="E102" s="245"/>
    </row>
    <row r="103" spans="1:5" ht="15.75" customHeight="1">
      <c r="A103" s="244"/>
      <c r="B103" s="244"/>
      <c r="C103" s="244"/>
      <c r="D103" s="245"/>
      <c r="E103" s="245"/>
    </row>
    <row r="104" spans="1:5" ht="15.75" customHeight="1">
      <c r="A104" s="244"/>
      <c r="B104" s="244"/>
      <c r="C104" s="244"/>
      <c r="D104" s="245"/>
      <c r="E104" s="245"/>
    </row>
    <row r="105" spans="1:5" ht="15.75" customHeight="1">
      <c r="A105" s="244"/>
      <c r="B105" s="244"/>
      <c r="C105" s="244"/>
      <c r="D105" s="245"/>
      <c r="E105" s="245"/>
    </row>
    <row r="106" spans="1:5" ht="15.75" customHeight="1">
      <c r="A106" s="244"/>
      <c r="B106" s="244"/>
      <c r="C106" s="244"/>
      <c r="D106" s="245"/>
      <c r="E106" s="245"/>
    </row>
    <row r="107" spans="1:5" ht="15.75" customHeight="1">
      <c r="A107" s="244"/>
      <c r="B107" s="244"/>
      <c r="C107" s="244"/>
      <c r="D107" s="245"/>
      <c r="E107" s="245"/>
    </row>
    <row r="108" spans="1:5" ht="15.75" customHeight="1">
      <c r="A108" s="244"/>
      <c r="B108" s="244"/>
      <c r="C108" s="244"/>
      <c r="D108" s="245"/>
      <c r="E108" s="245"/>
    </row>
    <row r="109" spans="1:5" ht="15.75" customHeight="1">
      <c r="A109" s="244"/>
      <c r="B109" s="244"/>
      <c r="C109" s="244"/>
      <c r="D109" s="245"/>
      <c r="E109" s="245"/>
    </row>
    <row r="110" spans="1:5" ht="15.75" customHeight="1">
      <c r="A110" s="244"/>
      <c r="B110" s="244"/>
      <c r="C110" s="244"/>
      <c r="D110" s="245"/>
      <c r="E110" s="245"/>
    </row>
    <row r="111" spans="1:5" ht="15.75" customHeight="1">
      <c r="A111" s="244"/>
      <c r="B111" s="244"/>
      <c r="C111" s="244"/>
      <c r="D111" s="245"/>
      <c r="E111" s="245"/>
    </row>
    <row r="112" spans="1:5" ht="15.75" customHeight="1">
      <c r="A112" s="244"/>
      <c r="B112" s="244"/>
      <c r="C112" s="244"/>
      <c r="D112" s="245"/>
      <c r="E112" s="245"/>
    </row>
    <row r="113" spans="1:5" ht="15.75" customHeight="1">
      <c r="A113" s="244"/>
      <c r="B113" s="244"/>
      <c r="C113" s="244"/>
      <c r="D113" s="245"/>
      <c r="E113" s="245"/>
    </row>
    <row r="114" spans="1:5" ht="15.75" customHeight="1">
      <c r="A114" s="244"/>
      <c r="B114" s="244"/>
      <c r="C114" s="244"/>
      <c r="D114" s="245"/>
      <c r="E114" s="245"/>
    </row>
    <row r="115" spans="1:5" ht="15.75" customHeight="1">
      <c r="A115" s="244"/>
      <c r="B115" s="244"/>
      <c r="C115" s="244"/>
      <c r="D115" s="245"/>
      <c r="E115" s="245"/>
    </row>
    <row r="116" spans="1:5" ht="15.75" customHeight="1">
      <c r="A116" s="244"/>
      <c r="B116" s="244"/>
      <c r="C116" s="244"/>
      <c r="D116" s="245"/>
      <c r="E116" s="245"/>
    </row>
    <row r="117" spans="1:5" ht="15.75" customHeight="1">
      <c r="A117" s="244"/>
      <c r="B117" s="244"/>
      <c r="C117" s="244"/>
      <c r="D117" s="245"/>
      <c r="E117" s="245"/>
    </row>
    <row r="118" spans="1:5" ht="15.75" customHeight="1">
      <c r="A118" s="244"/>
      <c r="B118" s="244"/>
      <c r="C118" s="244"/>
      <c r="D118" s="245"/>
      <c r="E118" s="245"/>
    </row>
    <row r="119" spans="1:5" ht="15.75" customHeight="1">
      <c r="A119" s="244"/>
      <c r="B119" s="244"/>
      <c r="C119" s="244"/>
      <c r="D119" s="245"/>
      <c r="E119" s="245"/>
    </row>
    <row r="120" spans="1:5" ht="15.75" customHeight="1">
      <c r="A120" s="244"/>
      <c r="B120" s="244"/>
      <c r="C120" s="244"/>
      <c r="D120" s="245"/>
      <c r="E120" s="245"/>
    </row>
    <row r="121" spans="1:5" ht="15.75" customHeight="1">
      <c r="A121" s="244"/>
      <c r="B121" s="244"/>
      <c r="C121" s="244"/>
      <c r="D121" s="245"/>
      <c r="E121" s="245"/>
    </row>
    <row r="122" spans="1:5" ht="15.75" customHeight="1">
      <c r="A122" s="244"/>
      <c r="B122" s="244"/>
      <c r="C122" s="244"/>
      <c r="D122" s="245"/>
      <c r="E122" s="245"/>
    </row>
    <row r="123" spans="1:5" ht="15.75" customHeight="1">
      <c r="A123" s="244"/>
      <c r="B123" s="244"/>
      <c r="C123" s="244"/>
      <c r="D123" s="245"/>
      <c r="E123" s="245"/>
    </row>
    <row r="124" spans="1:5" ht="15.75" customHeight="1">
      <c r="A124" s="244"/>
      <c r="B124" s="244"/>
      <c r="C124" s="244"/>
      <c r="D124" s="245"/>
      <c r="E124" s="245"/>
    </row>
    <row r="125" spans="1:5" ht="15.75" customHeight="1">
      <c r="A125" s="244"/>
      <c r="B125" s="244"/>
      <c r="C125" s="244"/>
      <c r="D125" s="245"/>
      <c r="E125" s="245"/>
    </row>
    <row r="126" spans="1:5" ht="15.75" customHeight="1">
      <c r="A126" s="244"/>
      <c r="B126" s="244"/>
      <c r="C126" s="244"/>
      <c r="D126" s="245"/>
      <c r="E126" s="245"/>
    </row>
    <row r="127" spans="1:5" ht="15.75" customHeight="1">
      <c r="A127" s="244"/>
      <c r="B127" s="244"/>
      <c r="C127" s="244"/>
      <c r="D127" s="245"/>
      <c r="E127" s="245"/>
    </row>
    <row r="128" spans="1:5" ht="15.75" customHeight="1">
      <c r="A128" s="244"/>
      <c r="B128" s="244"/>
      <c r="C128" s="244"/>
      <c r="D128" s="245"/>
      <c r="E128" s="245"/>
    </row>
    <row r="129" spans="1:5" ht="15.75" customHeight="1">
      <c r="A129" s="244"/>
      <c r="B129" s="244"/>
      <c r="C129" s="244"/>
      <c r="D129" s="245"/>
      <c r="E129" s="245"/>
    </row>
    <row r="130" spans="1:5" ht="15.75" customHeight="1">
      <c r="A130" s="244"/>
      <c r="B130" s="244"/>
      <c r="C130" s="244"/>
      <c r="D130" s="245"/>
      <c r="E130" s="245"/>
    </row>
    <row r="131" spans="1:5" ht="15.75" customHeight="1">
      <c r="A131" s="244"/>
      <c r="B131" s="244"/>
      <c r="C131" s="244"/>
      <c r="D131" s="245"/>
      <c r="E131" s="245"/>
    </row>
    <row r="132" spans="1:5" ht="15.75" customHeight="1">
      <c r="A132" s="244"/>
      <c r="B132" s="244"/>
      <c r="C132" s="244"/>
      <c r="D132" s="245"/>
      <c r="E132" s="245"/>
    </row>
    <row r="133" spans="1:5" ht="15.75" customHeight="1">
      <c r="A133" s="244"/>
      <c r="B133" s="244"/>
      <c r="C133" s="244"/>
      <c r="D133" s="245"/>
      <c r="E133" s="245"/>
    </row>
    <row r="134" spans="1:5" ht="15.75" customHeight="1">
      <c r="A134" s="244"/>
      <c r="B134" s="244"/>
      <c r="C134" s="244"/>
      <c r="D134" s="245"/>
      <c r="E134" s="245"/>
    </row>
    <row r="135" spans="1:5" ht="15.75" customHeight="1">
      <c r="A135" s="244"/>
      <c r="B135" s="244"/>
      <c r="C135" s="244"/>
      <c r="D135" s="245"/>
      <c r="E135" s="245"/>
    </row>
    <row r="136" spans="1:5" ht="15.75" customHeight="1">
      <c r="A136" s="244"/>
      <c r="B136" s="244"/>
      <c r="C136" s="244"/>
      <c r="D136" s="245"/>
      <c r="E136" s="245"/>
    </row>
    <row r="137" spans="1:5" ht="15.75" customHeight="1">
      <c r="A137" s="244"/>
      <c r="B137" s="244"/>
      <c r="C137" s="244"/>
      <c r="D137" s="245"/>
      <c r="E137" s="245"/>
    </row>
    <row r="138" spans="1:5" ht="15.75" customHeight="1">
      <c r="A138" s="244"/>
      <c r="B138" s="244"/>
      <c r="C138" s="244"/>
      <c r="D138" s="245"/>
      <c r="E138" s="245"/>
    </row>
    <row r="139" spans="1:5" ht="15.75" customHeight="1">
      <c r="A139" s="244"/>
      <c r="B139" s="244"/>
      <c r="C139" s="244"/>
      <c r="D139" s="245"/>
      <c r="E139" s="245"/>
    </row>
    <row r="140" spans="1:5" ht="15.75" customHeight="1">
      <c r="A140" s="244"/>
      <c r="B140" s="244"/>
      <c r="C140" s="244"/>
      <c r="D140" s="245"/>
      <c r="E140" s="245"/>
    </row>
    <row r="141" spans="1:5" ht="15.75" customHeight="1">
      <c r="A141" s="244"/>
      <c r="B141" s="244"/>
      <c r="C141" s="244"/>
      <c r="D141" s="245"/>
      <c r="E141" s="245"/>
    </row>
    <row r="142" spans="1:5" ht="15.75" customHeight="1">
      <c r="A142" s="244"/>
      <c r="B142" s="244"/>
      <c r="C142" s="244"/>
      <c r="D142" s="245"/>
      <c r="E142" s="245"/>
    </row>
    <row r="143" spans="1:5" ht="15.75" customHeight="1">
      <c r="A143" s="244"/>
      <c r="B143" s="244"/>
      <c r="C143" s="244"/>
      <c r="D143" s="245"/>
      <c r="E143" s="245"/>
    </row>
    <row r="144" spans="1:5" ht="15.75" customHeight="1">
      <c r="A144" s="244"/>
      <c r="B144" s="244"/>
      <c r="C144" s="244"/>
      <c r="D144" s="245"/>
      <c r="E144" s="245"/>
    </row>
    <row r="145" spans="1:5" ht="15.75" customHeight="1">
      <c r="A145" s="244"/>
      <c r="B145" s="244"/>
      <c r="C145" s="244"/>
      <c r="D145" s="245"/>
      <c r="E145" s="245"/>
    </row>
    <row r="146" spans="1:5" ht="15.75" customHeight="1">
      <c r="A146" s="244"/>
      <c r="B146" s="244"/>
      <c r="C146" s="244"/>
      <c r="D146" s="245"/>
      <c r="E146" s="245"/>
    </row>
    <row r="147" spans="1:5" ht="15.75" customHeight="1">
      <c r="A147" s="244"/>
      <c r="B147" s="244"/>
      <c r="C147" s="244"/>
      <c r="D147" s="245"/>
      <c r="E147" s="245"/>
    </row>
    <row r="148" spans="1:5" ht="15.75" customHeight="1">
      <c r="A148" s="244"/>
      <c r="B148" s="244"/>
      <c r="C148" s="244"/>
      <c r="D148" s="245"/>
      <c r="E148" s="245"/>
    </row>
    <row r="149" spans="1:5" ht="15.75" customHeight="1">
      <c r="A149" s="244"/>
      <c r="B149" s="244"/>
      <c r="C149" s="244"/>
      <c r="D149" s="245"/>
      <c r="E149" s="245"/>
    </row>
    <row r="150" spans="1:5" ht="15.75" customHeight="1">
      <c r="A150" s="244"/>
      <c r="B150" s="244"/>
      <c r="C150" s="244"/>
      <c r="D150" s="245"/>
      <c r="E150" s="245"/>
    </row>
    <row r="151" spans="1:5" ht="15.75" customHeight="1">
      <c r="A151" s="244"/>
      <c r="B151" s="244"/>
      <c r="C151" s="244"/>
      <c r="D151" s="245"/>
      <c r="E151" s="245"/>
    </row>
    <row r="152" spans="1:5" ht="15.75" customHeight="1">
      <c r="A152" s="244"/>
      <c r="B152" s="244"/>
      <c r="C152" s="244"/>
      <c r="D152" s="245"/>
      <c r="E152" s="245"/>
    </row>
    <row r="153" spans="1:5" ht="15.75" customHeight="1">
      <c r="A153" s="244"/>
      <c r="B153" s="244"/>
      <c r="C153" s="244"/>
      <c r="D153" s="245"/>
      <c r="E153" s="245"/>
    </row>
    <row r="154" spans="1:5" ht="15.75" customHeight="1">
      <c r="A154" s="244"/>
      <c r="B154" s="244"/>
      <c r="C154" s="244"/>
      <c r="D154" s="245"/>
      <c r="E154" s="245"/>
    </row>
    <row r="155" spans="1:5" ht="15.75" customHeight="1">
      <c r="A155" s="244"/>
      <c r="B155" s="244"/>
      <c r="C155" s="244"/>
      <c r="D155" s="245"/>
      <c r="E155" s="245"/>
    </row>
    <row r="156" spans="1:5" ht="15.75" customHeight="1">
      <c r="A156" s="244"/>
      <c r="B156" s="244"/>
      <c r="C156" s="244"/>
      <c r="D156" s="245"/>
      <c r="E156" s="245"/>
    </row>
    <row r="157" spans="1:5" ht="15.75" customHeight="1">
      <c r="A157" s="244"/>
      <c r="B157" s="244"/>
      <c r="C157" s="244"/>
      <c r="D157" s="245"/>
      <c r="E157" s="245"/>
    </row>
    <row r="158" spans="1:5" ht="15.75" customHeight="1">
      <c r="A158" s="244"/>
      <c r="B158" s="244"/>
      <c r="C158" s="244"/>
      <c r="D158" s="245"/>
      <c r="E158" s="245"/>
    </row>
    <row r="159" spans="1:5" ht="15.75" customHeight="1">
      <c r="A159" s="244"/>
      <c r="B159" s="244"/>
      <c r="C159" s="244"/>
      <c r="D159" s="245"/>
      <c r="E159" s="245"/>
    </row>
    <row r="160" spans="1:5" ht="15.75" customHeight="1">
      <c r="A160" s="244"/>
      <c r="B160" s="244"/>
      <c r="C160" s="244"/>
      <c r="D160" s="245"/>
      <c r="E160" s="245"/>
    </row>
    <row r="161" spans="1:5" ht="15.75" customHeight="1">
      <c r="A161" s="244"/>
      <c r="B161" s="244"/>
      <c r="C161" s="244"/>
      <c r="D161" s="245"/>
      <c r="E161" s="245"/>
    </row>
    <row r="162" spans="1:5" ht="15.75" customHeight="1">
      <c r="A162" s="244"/>
      <c r="B162" s="244"/>
      <c r="C162" s="244"/>
      <c r="D162" s="245"/>
      <c r="E162" s="245"/>
    </row>
    <row r="163" spans="1:5" ht="15.75" customHeight="1">
      <c r="A163" s="244"/>
      <c r="B163" s="244"/>
      <c r="C163" s="244"/>
      <c r="D163" s="245"/>
      <c r="E163" s="245"/>
    </row>
    <row r="164" spans="1:5" ht="15.75" customHeight="1">
      <c r="A164" s="244"/>
      <c r="B164" s="244"/>
      <c r="C164" s="244"/>
      <c r="D164" s="245"/>
      <c r="E164" s="245"/>
    </row>
    <row r="165" spans="1:5" ht="15.75" customHeight="1">
      <c r="A165" s="244"/>
      <c r="B165" s="244"/>
      <c r="C165" s="244"/>
      <c r="D165" s="245"/>
      <c r="E165" s="245"/>
    </row>
    <row r="166" spans="1:5" ht="15.75" customHeight="1">
      <c r="A166" s="244"/>
      <c r="B166" s="244"/>
      <c r="C166" s="244"/>
      <c r="D166" s="245"/>
      <c r="E166" s="245"/>
    </row>
    <row r="167" spans="1:5" ht="15.75" customHeight="1">
      <c r="A167" s="244"/>
      <c r="B167" s="244"/>
      <c r="C167" s="244"/>
      <c r="D167" s="245"/>
      <c r="E167" s="245"/>
    </row>
    <row r="168" spans="1:5" ht="15.75" customHeight="1">
      <c r="A168" s="244"/>
      <c r="B168" s="244"/>
      <c r="C168" s="244"/>
      <c r="D168" s="245"/>
      <c r="E168" s="245"/>
    </row>
    <row r="169" spans="1:5" ht="15.75" customHeight="1">
      <c r="A169" s="244"/>
      <c r="B169" s="244"/>
      <c r="C169" s="244"/>
      <c r="D169" s="245"/>
      <c r="E169" s="245"/>
    </row>
    <row r="170" spans="1:5" ht="15.75" customHeight="1">
      <c r="A170" s="244"/>
      <c r="B170" s="244"/>
      <c r="C170" s="244"/>
      <c r="D170" s="245"/>
      <c r="E170" s="245"/>
    </row>
    <row r="171" spans="1:5" ht="15.75" customHeight="1">
      <c r="A171" s="244"/>
      <c r="B171" s="244"/>
      <c r="C171" s="244"/>
      <c r="D171" s="245"/>
      <c r="E171" s="245"/>
    </row>
    <row r="172" spans="1:5" ht="15.75" customHeight="1">
      <c r="A172" s="246"/>
      <c r="B172" s="246"/>
      <c r="C172" s="246"/>
      <c r="D172" s="247"/>
      <c r="E172" s="247"/>
    </row>
    <row r="173" spans="1:5" ht="15.75" customHeight="1">
      <c r="D173" s="232"/>
      <c r="E173" s="232"/>
    </row>
    <row r="174" spans="1:5" ht="15.75" customHeight="1">
      <c r="D174" s="232"/>
      <c r="E174" s="232"/>
    </row>
    <row r="175" spans="1:5" ht="15.75" customHeight="1">
      <c r="D175" s="232"/>
      <c r="E175" s="232"/>
    </row>
    <row r="176" spans="1:5" ht="15.75" customHeight="1">
      <c r="D176" s="232"/>
      <c r="E176" s="232"/>
    </row>
    <row r="177" spans="4:5" ht="15.75" customHeight="1">
      <c r="D177" s="232"/>
      <c r="E177" s="232"/>
    </row>
    <row r="178" spans="4:5" ht="15.75" customHeight="1">
      <c r="D178" s="232"/>
      <c r="E178" s="232"/>
    </row>
    <row r="179" spans="4:5" ht="15.75" customHeight="1">
      <c r="D179" s="232"/>
      <c r="E179" s="232"/>
    </row>
    <row r="180" spans="4:5" ht="15.75" customHeight="1">
      <c r="D180" s="232"/>
      <c r="E180" s="232"/>
    </row>
    <row r="181" spans="4:5" ht="15.75" customHeight="1">
      <c r="D181" s="232"/>
      <c r="E181" s="232"/>
    </row>
    <row r="182" spans="4:5" ht="15.75" customHeight="1">
      <c r="D182" s="232"/>
      <c r="E182" s="232"/>
    </row>
    <row r="183" spans="4:5" ht="15.75" customHeight="1">
      <c r="D183" s="232"/>
      <c r="E183" s="232"/>
    </row>
    <row r="184" spans="4:5" ht="15.75" customHeight="1">
      <c r="D184" s="232"/>
      <c r="E184" s="232"/>
    </row>
    <row r="185" spans="4:5" ht="15.75" customHeight="1">
      <c r="D185" s="232"/>
      <c r="E185" s="232"/>
    </row>
    <row r="186" spans="4:5" ht="15.75" customHeight="1">
      <c r="D186" s="232"/>
      <c r="E186" s="232"/>
    </row>
    <row r="187" spans="4:5" ht="15.75" customHeight="1">
      <c r="D187" s="232"/>
      <c r="E187" s="232"/>
    </row>
    <row r="188" spans="4:5" ht="15.75" customHeight="1">
      <c r="D188" s="232"/>
      <c r="E188" s="232"/>
    </row>
    <row r="189" spans="4:5" ht="15.75" customHeight="1">
      <c r="D189" s="232"/>
      <c r="E189" s="232"/>
    </row>
    <row r="190" spans="4:5" ht="15.75" customHeight="1">
      <c r="D190" s="232"/>
      <c r="E190" s="232"/>
    </row>
    <row r="191" spans="4:5" ht="15.75" customHeight="1">
      <c r="D191" s="232"/>
      <c r="E191" s="232"/>
    </row>
    <row r="192" spans="4:5" ht="15.75" customHeight="1">
      <c r="D192" s="232"/>
      <c r="E192" s="232"/>
    </row>
    <row r="193" spans="4:5" ht="15.75" customHeight="1">
      <c r="D193" s="232"/>
      <c r="E193" s="232"/>
    </row>
    <row r="194" spans="4:5" ht="15.75" customHeight="1">
      <c r="D194" s="232"/>
      <c r="E194" s="232"/>
    </row>
    <row r="195" spans="4:5" ht="15.75" customHeight="1">
      <c r="D195" s="232"/>
      <c r="E195" s="232"/>
    </row>
    <row r="196" spans="4:5" ht="15.75" customHeight="1">
      <c r="D196" s="232"/>
      <c r="E196" s="232"/>
    </row>
    <row r="197" spans="4:5" ht="15.75" customHeight="1">
      <c r="D197" s="232"/>
      <c r="E197" s="232"/>
    </row>
    <row r="198" spans="4:5" ht="15.75" customHeight="1">
      <c r="D198" s="232"/>
      <c r="E198" s="232"/>
    </row>
    <row r="199" spans="4:5" ht="15.75" customHeight="1">
      <c r="D199" s="232"/>
      <c r="E199" s="232"/>
    </row>
    <row r="200" spans="4:5" ht="15.75" customHeight="1">
      <c r="D200" s="232"/>
      <c r="E200" s="232"/>
    </row>
    <row r="201" spans="4:5" ht="15.75" customHeight="1">
      <c r="D201" s="232"/>
      <c r="E201" s="232"/>
    </row>
    <row r="202" spans="4:5" ht="15.75" customHeight="1">
      <c r="D202" s="232"/>
      <c r="E202" s="232"/>
    </row>
    <row r="203" spans="4:5" ht="15.75" customHeight="1">
      <c r="D203" s="232"/>
      <c r="E203" s="232"/>
    </row>
    <row r="204" spans="4:5" ht="15.75" customHeight="1">
      <c r="D204" s="232"/>
      <c r="E204" s="232"/>
    </row>
    <row r="205" spans="4:5" ht="15.75" customHeight="1">
      <c r="D205" s="232"/>
      <c r="E205" s="232"/>
    </row>
    <row r="206" spans="4:5" ht="15.75" customHeight="1">
      <c r="D206" s="232"/>
      <c r="E206" s="232"/>
    </row>
    <row r="207" spans="4:5" ht="15.75" customHeight="1">
      <c r="D207" s="232"/>
      <c r="E207" s="232"/>
    </row>
    <row r="208" spans="4:5" ht="15.75" customHeight="1">
      <c r="D208" s="232"/>
      <c r="E208" s="232"/>
    </row>
    <row r="209" spans="4:5" ht="15.75" customHeight="1">
      <c r="D209" s="232"/>
      <c r="E209" s="232"/>
    </row>
    <row r="210" spans="4:5" ht="15.75" customHeight="1">
      <c r="D210" s="232"/>
      <c r="E210" s="232"/>
    </row>
    <row r="211" spans="4:5" ht="15.75" customHeight="1">
      <c r="D211" s="232"/>
      <c r="E211" s="232"/>
    </row>
    <row r="212" spans="4:5" ht="15.75" customHeight="1">
      <c r="D212" s="232"/>
      <c r="E212" s="232"/>
    </row>
    <row r="213" spans="4:5" ht="15.75" customHeight="1">
      <c r="D213" s="232"/>
      <c r="E213" s="232"/>
    </row>
    <row r="214" spans="4:5" ht="15.75" customHeight="1">
      <c r="D214" s="232"/>
      <c r="E214" s="232"/>
    </row>
    <row r="215" spans="4:5" ht="15.75" customHeight="1">
      <c r="D215" s="232"/>
      <c r="E215" s="232"/>
    </row>
    <row r="216" spans="4:5" ht="15.75" customHeight="1">
      <c r="D216" s="232"/>
      <c r="E216" s="232"/>
    </row>
    <row r="217" spans="4:5" ht="15.75" customHeight="1">
      <c r="D217" s="232"/>
      <c r="E217" s="232"/>
    </row>
    <row r="218" spans="4:5" ht="15.75" customHeight="1">
      <c r="D218" s="232"/>
      <c r="E218" s="232"/>
    </row>
    <row r="219" spans="4:5" ht="15.75" customHeight="1">
      <c r="D219" s="232"/>
      <c r="E219" s="232"/>
    </row>
    <row r="220" spans="4:5" ht="15.75" customHeight="1">
      <c r="D220" s="232"/>
      <c r="E220" s="232"/>
    </row>
    <row r="221" spans="4:5" ht="15.75" customHeight="1">
      <c r="D221" s="232"/>
      <c r="E221" s="232"/>
    </row>
    <row r="222" spans="4:5" ht="15.75" customHeight="1">
      <c r="D222" s="232"/>
      <c r="E222" s="232"/>
    </row>
    <row r="223" spans="4:5" ht="15.75" customHeight="1">
      <c r="D223" s="232"/>
      <c r="E223" s="232"/>
    </row>
    <row r="224" spans="4:5" ht="15.75" customHeight="1">
      <c r="D224" s="232"/>
      <c r="E224" s="232"/>
    </row>
    <row r="225" spans="4:5" ht="15.75" customHeight="1">
      <c r="D225" s="232"/>
      <c r="E225" s="232"/>
    </row>
    <row r="226" spans="4:5" ht="15.75" customHeight="1">
      <c r="D226" s="232"/>
      <c r="E226" s="232"/>
    </row>
    <row r="227" spans="4:5" ht="15.75" customHeight="1">
      <c r="D227" s="232"/>
      <c r="E227" s="232"/>
    </row>
    <row r="228" spans="4:5" ht="15.75" customHeight="1">
      <c r="D228" s="232"/>
      <c r="E228" s="232"/>
    </row>
    <row r="229" spans="4:5" ht="15.75" customHeight="1">
      <c r="D229" s="232"/>
      <c r="E229" s="232"/>
    </row>
    <row r="230" spans="4:5" ht="15.75" customHeight="1">
      <c r="D230" s="232"/>
      <c r="E230" s="232"/>
    </row>
    <row r="231" spans="4:5" ht="15.75" customHeight="1">
      <c r="D231" s="232"/>
      <c r="E231" s="232"/>
    </row>
    <row r="232" spans="4:5" ht="15.75" customHeight="1">
      <c r="D232" s="232"/>
      <c r="E232" s="232"/>
    </row>
    <row r="233" spans="4:5" ht="15.75" customHeight="1">
      <c r="D233" s="232"/>
      <c r="E233" s="232"/>
    </row>
    <row r="234" spans="4:5" ht="15.75" customHeight="1">
      <c r="D234" s="232"/>
      <c r="E234" s="232"/>
    </row>
    <row r="235" spans="4:5" ht="15.75" customHeight="1">
      <c r="D235" s="232"/>
      <c r="E235" s="232"/>
    </row>
    <row r="236" spans="4:5" ht="15.75" customHeight="1">
      <c r="D236" s="232"/>
      <c r="E236" s="232"/>
    </row>
    <row r="237" spans="4:5" ht="15.75" customHeight="1">
      <c r="D237" s="232"/>
      <c r="E237" s="232"/>
    </row>
    <row r="238" spans="4:5" ht="15.75" customHeight="1">
      <c r="D238" s="232"/>
      <c r="E238" s="232"/>
    </row>
    <row r="239" spans="4:5" ht="15.75" customHeight="1">
      <c r="D239" s="232"/>
      <c r="E239" s="232"/>
    </row>
    <row r="240" spans="4:5" ht="15.75" customHeight="1">
      <c r="D240" s="232"/>
      <c r="E240" s="232"/>
    </row>
    <row r="241" spans="4:5" ht="15.75" customHeight="1">
      <c r="D241" s="232"/>
      <c r="E241" s="232"/>
    </row>
    <row r="242" spans="4:5" ht="15.75" customHeight="1">
      <c r="D242" s="232"/>
      <c r="E242" s="232"/>
    </row>
    <row r="243" spans="4:5" ht="15.75" customHeight="1">
      <c r="D243" s="232"/>
      <c r="E243" s="232"/>
    </row>
    <row r="244" spans="4:5" ht="15.75" customHeight="1">
      <c r="D244" s="232"/>
      <c r="E244" s="232"/>
    </row>
    <row r="245" spans="4:5" ht="15.75" customHeight="1">
      <c r="D245" s="232"/>
      <c r="E245" s="232"/>
    </row>
    <row r="246" spans="4:5" ht="15.75" customHeight="1">
      <c r="D246" s="232"/>
      <c r="E246" s="232"/>
    </row>
    <row r="247" spans="4:5" ht="15.75" customHeight="1">
      <c r="D247" s="232"/>
      <c r="E247" s="232"/>
    </row>
    <row r="248" spans="4:5" ht="15.75" customHeight="1">
      <c r="D248" s="232"/>
      <c r="E248" s="232"/>
    </row>
    <row r="249" spans="4:5" ht="15.75" customHeight="1">
      <c r="D249" s="232"/>
      <c r="E249" s="232"/>
    </row>
    <row r="250" spans="4:5" ht="15.75" customHeight="1">
      <c r="D250" s="232"/>
      <c r="E250" s="232"/>
    </row>
    <row r="251" spans="4:5" ht="15.75" customHeight="1">
      <c r="D251" s="232"/>
      <c r="E251" s="232"/>
    </row>
    <row r="252" spans="4:5" ht="15.75" customHeight="1">
      <c r="D252" s="232"/>
      <c r="E252" s="232"/>
    </row>
    <row r="253" spans="4:5" ht="15.75" customHeight="1">
      <c r="D253" s="232"/>
      <c r="E253" s="232"/>
    </row>
    <row r="254" spans="4:5" ht="15.75" customHeight="1">
      <c r="D254" s="232"/>
      <c r="E254" s="232"/>
    </row>
    <row r="255" spans="4:5" ht="15.75" customHeight="1">
      <c r="D255" s="232"/>
      <c r="E255" s="232"/>
    </row>
    <row r="256" spans="4:5" ht="15.75" customHeight="1">
      <c r="D256" s="232"/>
      <c r="E256" s="232"/>
    </row>
    <row r="257" spans="4:5" ht="15.75" customHeight="1">
      <c r="D257" s="232"/>
      <c r="E257" s="232"/>
    </row>
    <row r="258" spans="4:5" ht="15.75" customHeight="1">
      <c r="D258" s="232"/>
      <c r="E258" s="232"/>
    </row>
    <row r="259" spans="4:5" ht="15.75" customHeight="1">
      <c r="D259" s="232"/>
      <c r="E259" s="232"/>
    </row>
    <row r="260" spans="4:5" ht="15.75" customHeight="1">
      <c r="D260" s="232"/>
      <c r="E260" s="232"/>
    </row>
    <row r="261" spans="4:5" ht="15.75" customHeight="1">
      <c r="D261" s="232"/>
      <c r="E261" s="232"/>
    </row>
    <row r="262" spans="4:5" ht="15.75" customHeight="1">
      <c r="D262" s="232"/>
      <c r="E262" s="232"/>
    </row>
    <row r="263" spans="4:5" ht="15.75" customHeight="1">
      <c r="D263" s="232"/>
      <c r="E263" s="232"/>
    </row>
    <row r="264" spans="4:5" ht="15.75" customHeight="1">
      <c r="D264" s="232"/>
      <c r="E264" s="232"/>
    </row>
    <row r="265" spans="4:5" ht="15.75" customHeight="1">
      <c r="D265" s="232"/>
      <c r="E265" s="232"/>
    </row>
    <row r="266" spans="4:5" ht="15.75" customHeight="1">
      <c r="D266" s="232"/>
      <c r="E266" s="232"/>
    </row>
    <row r="267" spans="4:5" ht="15.75" customHeight="1">
      <c r="D267" s="232"/>
      <c r="E267" s="232"/>
    </row>
    <row r="268" spans="4:5" ht="15.75" customHeight="1">
      <c r="D268" s="232"/>
      <c r="E268" s="232"/>
    </row>
    <row r="269" spans="4:5" ht="15.75" customHeight="1">
      <c r="D269" s="232"/>
      <c r="E269" s="232"/>
    </row>
    <row r="270" spans="4:5" ht="15.75" customHeight="1">
      <c r="D270" s="232"/>
      <c r="E270" s="232"/>
    </row>
    <row r="271" spans="4:5" ht="15.75" customHeight="1">
      <c r="D271" s="232"/>
      <c r="E271" s="232"/>
    </row>
    <row r="272" spans="4:5" ht="15.75" customHeight="1">
      <c r="D272" s="232"/>
      <c r="E272" s="232"/>
    </row>
    <row r="273" spans="4:5" ht="15.75" customHeight="1">
      <c r="D273" s="232"/>
      <c r="E273" s="232"/>
    </row>
    <row r="274" spans="4:5" ht="15.75" customHeight="1">
      <c r="D274" s="232"/>
      <c r="E274" s="232"/>
    </row>
    <row r="275" spans="4:5" ht="15.75" customHeight="1">
      <c r="D275" s="232"/>
      <c r="E275" s="232"/>
    </row>
    <row r="276" spans="4:5" ht="15.75" customHeight="1">
      <c r="D276" s="232"/>
      <c r="E276" s="232"/>
    </row>
    <row r="277" spans="4:5" ht="15.75" customHeight="1">
      <c r="D277" s="232"/>
      <c r="E277" s="232"/>
    </row>
    <row r="278" spans="4:5" ht="15.75" customHeight="1">
      <c r="D278" s="232"/>
      <c r="E278" s="232"/>
    </row>
    <row r="279" spans="4:5" ht="15.75" customHeight="1">
      <c r="D279" s="232"/>
      <c r="E279" s="232"/>
    </row>
    <row r="280" spans="4:5" ht="15.75" customHeight="1">
      <c r="D280" s="232"/>
      <c r="E280" s="232"/>
    </row>
    <row r="281" spans="4:5" ht="15.75" customHeight="1">
      <c r="D281" s="232"/>
      <c r="E281" s="232"/>
    </row>
    <row r="282" spans="4:5" ht="15.75" customHeight="1">
      <c r="D282" s="232"/>
      <c r="E282" s="232"/>
    </row>
    <row r="283" spans="4:5" ht="15.75" customHeight="1">
      <c r="D283" s="232"/>
      <c r="E283" s="232"/>
    </row>
    <row r="284" spans="4:5" ht="15.75" customHeight="1">
      <c r="D284" s="232"/>
      <c r="E284" s="232"/>
    </row>
    <row r="285" spans="4:5" ht="15.75" customHeight="1">
      <c r="D285" s="232"/>
      <c r="E285" s="232"/>
    </row>
    <row r="286" spans="4:5" ht="15.75" customHeight="1">
      <c r="D286" s="232"/>
      <c r="E286" s="232"/>
    </row>
    <row r="287" spans="4:5" ht="15.75" customHeight="1">
      <c r="D287" s="232"/>
      <c r="E287" s="232"/>
    </row>
    <row r="288" spans="4:5" ht="15.75" customHeight="1">
      <c r="D288" s="232"/>
      <c r="E288" s="232"/>
    </row>
    <row r="289" spans="4:5" ht="15.75" customHeight="1">
      <c r="D289" s="232"/>
      <c r="E289" s="232"/>
    </row>
    <row r="290" spans="4:5" ht="15.75" customHeight="1">
      <c r="D290" s="232"/>
      <c r="E290" s="232"/>
    </row>
    <row r="291" spans="4:5" ht="15.75" customHeight="1">
      <c r="D291" s="232"/>
      <c r="E291" s="232"/>
    </row>
    <row r="292" spans="4:5" ht="15.75" customHeight="1">
      <c r="D292" s="232"/>
      <c r="E292" s="232"/>
    </row>
    <row r="293" spans="4:5" ht="15.75" customHeight="1">
      <c r="D293" s="232"/>
      <c r="E293" s="232"/>
    </row>
    <row r="294" spans="4:5" ht="15.75" customHeight="1">
      <c r="D294" s="232"/>
      <c r="E294" s="232"/>
    </row>
    <row r="295" spans="4:5" ht="15.75" customHeight="1">
      <c r="D295" s="232"/>
      <c r="E295" s="232"/>
    </row>
    <row r="296" spans="4:5" ht="15.75" customHeight="1">
      <c r="D296" s="232"/>
      <c r="E296" s="232"/>
    </row>
    <row r="297" spans="4:5" ht="15.75" customHeight="1">
      <c r="D297" s="232"/>
      <c r="E297" s="232"/>
    </row>
    <row r="298" spans="4:5" ht="15.75" customHeight="1">
      <c r="D298" s="232"/>
      <c r="E298" s="232"/>
    </row>
    <row r="299" spans="4:5" ht="15.75" customHeight="1">
      <c r="D299" s="232"/>
      <c r="E299" s="232"/>
    </row>
    <row r="300" spans="4:5" ht="15.75" customHeight="1">
      <c r="D300" s="232"/>
      <c r="E300" s="232"/>
    </row>
    <row r="301" spans="4:5" ht="15.75" customHeight="1">
      <c r="D301" s="232"/>
      <c r="E301" s="232"/>
    </row>
    <row r="302" spans="4:5" ht="15.75" customHeight="1">
      <c r="D302" s="232"/>
      <c r="E302" s="232"/>
    </row>
    <row r="303" spans="4:5" ht="15.75" customHeight="1">
      <c r="D303" s="232"/>
      <c r="E303" s="232"/>
    </row>
    <row r="304" spans="4:5" ht="15.75" customHeight="1">
      <c r="D304" s="232"/>
      <c r="E304" s="232"/>
    </row>
    <row r="305" spans="4:5" ht="15.75" customHeight="1">
      <c r="D305" s="232"/>
      <c r="E305" s="232"/>
    </row>
    <row r="306" spans="4:5" ht="15.75" customHeight="1">
      <c r="D306" s="232"/>
      <c r="E306" s="232"/>
    </row>
    <row r="307" spans="4:5" ht="15.75" customHeight="1">
      <c r="D307" s="232"/>
      <c r="E307" s="232"/>
    </row>
    <row r="308" spans="4:5" ht="15.75" customHeight="1">
      <c r="D308" s="232"/>
      <c r="E308" s="232"/>
    </row>
    <row r="309" spans="4:5" ht="15.75" customHeight="1">
      <c r="D309" s="232"/>
      <c r="E309" s="232"/>
    </row>
    <row r="310" spans="4:5" ht="15.75" customHeight="1">
      <c r="D310" s="232"/>
      <c r="E310" s="232"/>
    </row>
    <row r="311" spans="4:5" ht="15.75" customHeight="1">
      <c r="D311" s="232"/>
      <c r="E311" s="232"/>
    </row>
    <row r="312" spans="4:5" ht="15.75" customHeight="1">
      <c r="D312" s="232"/>
      <c r="E312" s="232"/>
    </row>
    <row r="313" spans="4:5" ht="15.75" customHeight="1">
      <c r="D313" s="232"/>
      <c r="E313" s="232"/>
    </row>
    <row r="314" spans="4:5" ht="15.75" customHeight="1">
      <c r="D314" s="232"/>
      <c r="E314" s="232"/>
    </row>
    <row r="315" spans="4:5" ht="15.75" customHeight="1">
      <c r="D315" s="232"/>
      <c r="E315" s="232"/>
    </row>
    <row r="316" spans="4:5" ht="15.75" customHeight="1">
      <c r="D316" s="232"/>
      <c r="E316" s="232"/>
    </row>
    <row r="317" spans="4:5" ht="15.75" customHeight="1">
      <c r="D317" s="232"/>
      <c r="E317" s="232"/>
    </row>
    <row r="318" spans="4:5" ht="15.75" customHeight="1">
      <c r="D318" s="232"/>
      <c r="E318" s="232"/>
    </row>
    <row r="319" spans="4:5" ht="15.75" customHeight="1">
      <c r="D319" s="232"/>
      <c r="E319" s="232"/>
    </row>
    <row r="320" spans="4:5" ht="15.75" customHeight="1">
      <c r="D320" s="232"/>
      <c r="E320" s="232"/>
    </row>
    <row r="321" spans="4:5" ht="15.75" customHeight="1">
      <c r="D321" s="232"/>
      <c r="E321" s="232"/>
    </row>
    <row r="322" spans="4:5" ht="15.75" customHeight="1">
      <c r="D322" s="232"/>
      <c r="E322" s="232"/>
    </row>
    <row r="323" spans="4:5" ht="15.75" customHeight="1">
      <c r="D323" s="232"/>
      <c r="E323" s="232"/>
    </row>
    <row r="324" spans="4:5" ht="15.75" customHeight="1">
      <c r="D324" s="232"/>
      <c r="E324" s="232"/>
    </row>
    <row r="325" spans="4:5" ht="15.75" customHeight="1">
      <c r="D325" s="232"/>
      <c r="E325" s="232"/>
    </row>
    <row r="326" spans="4:5" ht="15.75" customHeight="1">
      <c r="D326" s="232"/>
      <c r="E326" s="232"/>
    </row>
    <row r="327" spans="4:5" ht="15.75" customHeight="1">
      <c r="D327" s="232"/>
      <c r="E327" s="232"/>
    </row>
    <row r="328" spans="4:5" ht="15.75" customHeight="1">
      <c r="D328" s="232"/>
      <c r="E328" s="232"/>
    </row>
    <row r="329" spans="4:5" ht="15.75" customHeight="1">
      <c r="D329" s="232"/>
      <c r="E329" s="232"/>
    </row>
    <row r="330" spans="4:5" ht="15.75" customHeight="1">
      <c r="D330" s="232"/>
      <c r="E330" s="232"/>
    </row>
    <row r="331" spans="4:5" ht="15.75" customHeight="1">
      <c r="D331" s="232"/>
      <c r="E331" s="232"/>
    </row>
    <row r="332" spans="4:5" ht="15.75" customHeight="1">
      <c r="D332" s="232"/>
      <c r="E332" s="232"/>
    </row>
    <row r="333" spans="4:5" ht="15.75" customHeight="1">
      <c r="D333" s="232"/>
      <c r="E333" s="232"/>
    </row>
    <row r="334" spans="4:5" ht="15.75" customHeight="1">
      <c r="D334" s="232"/>
      <c r="E334" s="232"/>
    </row>
    <row r="335" spans="4:5" ht="15.75" customHeight="1">
      <c r="D335" s="232"/>
      <c r="E335" s="232"/>
    </row>
    <row r="336" spans="4:5" ht="15.75" customHeight="1">
      <c r="D336" s="232"/>
      <c r="E336" s="232"/>
    </row>
    <row r="337" spans="4:5" ht="15.75" customHeight="1">
      <c r="D337" s="232"/>
      <c r="E337" s="232"/>
    </row>
    <row r="338" spans="4:5" ht="15.75" customHeight="1">
      <c r="D338" s="232"/>
      <c r="E338" s="232"/>
    </row>
    <row r="339" spans="4:5" ht="15.75" customHeight="1">
      <c r="D339" s="232"/>
      <c r="E339" s="232"/>
    </row>
    <row r="340" spans="4:5" ht="15.75" customHeight="1">
      <c r="D340" s="232"/>
      <c r="E340" s="232"/>
    </row>
    <row r="341" spans="4:5" ht="15.75" customHeight="1">
      <c r="D341" s="232"/>
      <c r="E341" s="232"/>
    </row>
    <row r="342" spans="4:5" ht="15.75" customHeight="1">
      <c r="D342" s="232"/>
      <c r="E342" s="232"/>
    </row>
    <row r="343" spans="4:5" ht="15.75" customHeight="1">
      <c r="D343" s="232"/>
      <c r="E343" s="232"/>
    </row>
    <row r="344" spans="4:5" ht="15.75" customHeight="1">
      <c r="D344" s="232"/>
      <c r="E344" s="232"/>
    </row>
    <row r="345" spans="4:5" ht="15.75" customHeight="1">
      <c r="D345" s="232"/>
      <c r="E345" s="232"/>
    </row>
    <row r="346" spans="4:5" ht="15.75" customHeight="1">
      <c r="D346" s="232"/>
      <c r="E346" s="232"/>
    </row>
    <row r="347" spans="4:5" ht="15.75" customHeight="1">
      <c r="D347" s="232"/>
      <c r="E347" s="232"/>
    </row>
    <row r="348" spans="4:5" ht="15.75" customHeight="1">
      <c r="D348" s="232"/>
      <c r="E348" s="232"/>
    </row>
    <row r="349" spans="4:5" ht="15.75" customHeight="1">
      <c r="D349" s="232"/>
      <c r="E349" s="232"/>
    </row>
    <row r="350" spans="4:5" ht="15.75" customHeight="1">
      <c r="D350" s="232"/>
      <c r="E350" s="232"/>
    </row>
    <row r="351" spans="4:5" ht="15.75" customHeight="1">
      <c r="D351" s="232"/>
      <c r="E351" s="232"/>
    </row>
    <row r="352" spans="4:5" ht="15.75" customHeight="1">
      <c r="D352" s="232"/>
      <c r="E352" s="232"/>
    </row>
    <row r="353" spans="4:5" ht="15.75" customHeight="1">
      <c r="D353" s="232"/>
      <c r="E353" s="232"/>
    </row>
    <row r="354" spans="4:5" ht="15.75" customHeight="1">
      <c r="D354" s="232"/>
      <c r="E354" s="232"/>
    </row>
    <row r="355" spans="4:5" ht="15.75" customHeight="1">
      <c r="D355" s="232"/>
      <c r="E355" s="232"/>
    </row>
    <row r="356" spans="4:5" ht="15.75" customHeight="1">
      <c r="D356" s="232"/>
      <c r="E356" s="232"/>
    </row>
    <row r="357" spans="4:5" ht="15.75" customHeight="1">
      <c r="D357" s="232"/>
      <c r="E357" s="232"/>
    </row>
    <row r="358" spans="4:5" ht="15.75" customHeight="1">
      <c r="D358" s="232"/>
      <c r="E358" s="232"/>
    </row>
    <row r="359" spans="4:5" ht="15.75" customHeight="1">
      <c r="D359" s="232"/>
      <c r="E359" s="232"/>
    </row>
    <row r="360" spans="4:5" ht="15.75" customHeight="1">
      <c r="D360" s="232"/>
      <c r="E360" s="232"/>
    </row>
    <row r="361" spans="4:5" ht="15.75" customHeight="1">
      <c r="D361" s="232"/>
      <c r="E361" s="232"/>
    </row>
    <row r="362" spans="4:5" ht="15.75" customHeight="1">
      <c r="D362" s="232"/>
      <c r="E362" s="232"/>
    </row>
    <row r="363" spans="4:5" ht="15.75" customHeight="1">
      <c r="D363" s="232"/>
      <c r="E363" s="232"/>
    </row>
    <row r="364" spans="4:5" ht="15.75" customHeight="1">
      <c r="D364" s="232"/>
      <c r="E364" s="232"/>
    </row>
    <row r="365" spans="4:5" ht="15.75" customHeight="1">
      <c r="D365" s="232"/>
      <c r="E365" s="232"/>
    </row>
    <row r="366" spans="4:5" ht="15.75" customHeight="1">
      <c r="D366" s="232"/>
      <c r="E366" s="232"/>
    </row>
    <row r="367" spans="4:5" ht="15.75" customHeight="1">
      <c r="D367" s="232"/>
      <c r="E367" s="232"/>
    </row>
    <row r="368" spans="4:5" ht="15.75" customHeight="1">
      <c r="D368" s="232"/>
      <c r="E368" s="232"/>
    </row>
    <row r="369" spans="4:5" ht="15.75" customHeight="1">
      <c r="D369" s="232"/>
      <c r="E369" s="232"/>
    </row>
    <row r="370" spans="4:5" ht="15.75" customHeight="1">
      <c r="D370" s="232"/>
      <c r="E370" s="232"/>
    </row>
    <row r="371" spans="4:5" ht="15.75" customHeight="1">
      <c r="D371" s="232"/>
      <c r="E371" s="232"/>
    </row>
    <row r="372" spans="4:5" ht="15.75" customHeight="1">
      <c r="D372" s="232"/>
      <c r="E372" s="232"/>
    </row>
    <row r="373" spans="4:5" ht="15.75" customHeight="1">
      <c r="D373" s="232"/>
      <c r="E373" s="232"/>
    </row>
    <row r="374" spans="4:5" ht="15.75" customHeight="1">
      <c r="D374" s="232"/>
      <c r="E374" s="232"/>
    </row>
    <row r="375" spans="4:5" ht="15.75" customHeight="1">
      <c r="D375" s="232"/>
      <c r="E375" s="232"/>
    </row>
    <row r="376" spans="4:5" ht="15.75" customHeight="1">
      <c r="D376" s="232"/>
      <c r="E376" s="232"/>
    </row>
    <row r="377" spans="4:5" ht="15.75" customHeight="1">
      <c r="D377" s="232"/>
      <c r="E377" s="232"/>
    </row>
    <row r="378" spans="4:5" ht="15.75" customHeight="1">
      <c r="D378" s="232"/>
      <c r="E378" s="232"/>
    </row>
    <row r="379" spans="4:5" ht="15.75" customHeight="1">
      <c r="D379" s="232"/>
      <c r="E379" s="232"/>
    </row>
    <row r="380" spans="4:5" ht="15.75" customHeight="1">
      <c r="D380" s="232"/>
      <c r="E380" s="232"/>
    </row>
    <row r="381" spans="4:5" ht="15.75" customHeight="1">
      <c r="D381" s="232"/>
      <c r="E381" s="232"/>
    </row>
    <row r="382" spans="4:5" ht="15.75" customHeight="1">
      <c r="D382" s="232"/>
      <c r="E382" s="232"/>
    </row>
    <row r="383" spans="4:5" ht="15.75" customHeight="1">
      <c r="D383" s="232"/>
      <c r="E383" s="232"/>
    </row>
    <row r="384" spans="4:5" ht="15.75" customHeight="1">
      <c r="D384" s="232"/>
      <c r="E384" s="232"/>
    </row>
    <row r="385" spans="4:5" ht="15.75" customHeight="1">
      <c r="D385" s="232"/>
      <c r="E385" s="232"/>
    </row>
    <row r="386" spans="4:5" ht="15.75" customHeight="1">
      <c r="D386" s="232"/>
      <c r="E386" s="232"/>
    </row>
    <row r="387" spans="4:5" ht="15.75" customHeight="1">
      <c r="D387" s="232"/>
      <c r="E387" s="232"/>
    </row>
    <row r="388" spans="4:5" ht="15.75" customHeight="1">
      <c r="D388" s="232"/>
      <c r="E388" s="232"/>
    </row>
    <row r="389" spans="4:5" ht="15.75" customHeight="1">
      <c r="D389" s="232"/>
      <c r="E389" s="232"/>
    </row>
    <row r="390" spans="4:5" ht="15.75" customHeight="1">
      <c r="D390" s="232"/>
      <c r="E390" s="232"/>
    </row>
    <row r="391" spans="4:5" ht="15.75" customHeight="1">
      <c r="D391" s="232"/>
      <c r="E391" s="232"/>
    </row>
    <row r="392" spans="4:5" ht="15.75" customHeight="1">
      <c r="D392" s="232"/>
      <c r="E392" s="232"/>
    </row>
    <row r="393" spans="4:5" ht="15.75" customHeight="1">
      <c r="D393" s="232"/>
      <c r="E393" s="232"/>
    </row>
    <row r="394" spans="4:5" ht="15.75" customHeight="1">
      <c r="D394" s="232"/>
      <c r="E394" s="232"/>
    </row>
    <row r="395" spans="4:5" ht="15.75" customHeight="1">
      <c r="D395" s="232"/>
      <c r="E395" s="232"/>
    </row>
    <row r="396" spans="4:5" ht="15.75" customHeight="1">
      <c r="D396" s="232"/>
      <c r="E396" s="232"/>
    </row>
    <row r="397" spans="4:5" ht="15.75" customHeight="1">
      <c r="D397" s="232"/>
      <c r="E397" s="232"/>
    </row>
    <row r="398" spans="4:5" ht="15.75" customHeight="1">
      <c r="D398" s="232"/>
      <c r="E398" s="232"/>
    </row>
    <row r="399" spans="4:5" ht="15.75" customHeight="1">
      <c r="D399" s="232"/>
      <c r="E399" s="232"/>
    </row>
    <row r="400" spans="4:5" ht="15.75" customHeight="1">
      <c r="D400" s="232"/>
      <c r="E400" s="232"/>
    </row>
    <row r="401" spans="4:5" ht="15.75" customHeight="1">
      <c r="D401" s="232"/>
      <c r="E401" s="232"/>
    </row>
    <row r="402" spans="4:5" ht="15.75" customHeight="1">
      <c r="D402" s="232"/>
      <c r="E402" s="232"/>
    </row>
    <row r="403" spans="4:5" ht="15.75" customHeight="1">
      <c r="D403" s="232"/>
      <c r="E403" s="232"/>
    </row>
    <row r="404" spans="4:5" ht="15.75" customHeight="1">
      <c r="D404" s="232"/>
      <c r="E404" s="232"/>
    </row>
    <row r="405" spans="4:5" ht="15.75" customHeight="1">
      <c r="D405" s="232"/>
      <c r="E405" s="232"/>
    </row>
    <row r="406" spans="4:5" ht="15.75" customHeight="1">
      <c r="D406" s="232"/>
      <c r="E406" s="232"/>
    </row>
    <row r="407" spans="4:5" ht="15.75" customHeight="1">
      <c r="D407" s="232"/>
      <c r="E407" s="232"/>
    </row>
    <row r="408" spans="4:5" ht="15.75" customHeight="1">
      <c r="D408" s="232"/>
      <c r="E408" s="232"/>
    </row>
    <row r="409" spans="4:5" ht="15.75" customHeight="1">
      <c r="D409" s="232"/>
      <c r="E409" s="232"/>
    </row>
    <row r="410" spans="4:5" ht="15.75" customHeight="1">
      <c r="D410" s="232"/>
      <c r="E410" s="232"/>
    </row>
    <row r="411" spans="4:5" ht="15.75" customHeight="1">
      <c r="D411" s="232"/>
      <c r="E411" s="232"/>
    </row>
    <row r="412" spans="4:5" ht="15.75" customHeight="1">
      <c r="D412" s="232"/>
      <c r="E412" s="232"/>
    </row>
    <row r="413" spans="4:5" ht="15.75" customHeight="1">
      <c r="D413" s="232"/>
      <c r="E413" s="232"/>
    </row>
    <row r="414" spans="4:5" ht="15.75" customHeight="1">
      <c r="D414" s="232"/>
      <c r="E414" s="232"/>
    </row>
    <row r="415" spans="4:5" ht="15.75" customHeight="1">
      <c r="D415" s="232"/>
      <c r="E415" s="232"/>
    </row>
    <row r="416" spans="4:5" ht="15.75" customHeight="1">
      <c r="D416" s="232"/>
      <c r="E416" s="232"/>
    </row>
    <row r="417" spans="4:5" ht="15.75" customHeight="1">
      <c r="D417" s="232"/>
      <c r="E417" s="232"/>
    </row>
    <row r="418" spans="4:5" ht="15.75" customHeight="1">
      <c r="D418" s="232"/>
      <c r="E418" s="232"/>
    </row>
    <row r="419" spans="4:5" ht="15.75" customHeight="1">
      <c r="D419" s="232"/>
      <c r="E419" s="232"/>
    </row>
    <row r="420" spans="4:5" ht="15.75" customHeight="1">
      <c r="D420" s="232"/>
      <c r="E420" s="232"/>
    </row>
    <row r="421" spans="4:5" ht="15.75" customHeight="1">
      <c r="D421" s="232"/>
      <c r="E421" s="232"/>
    </row>
    <row r="422" spans="4:5" ht="15.75" customHeight="1">
      <c r="D422" s="232"/>
      <c r="E422" s="232"/>
    </row>
    <row r="423" spans="4:5" ht="15.75" customHeight="1">
      <c r="D423" s="232"/>
      <c r="E423" s="232"/>
    </row>
    <row r="424" spans="4:5" ht="15.75" customHeight="1">
      <c r="D424" s="232"/>
      <c r="E424" s="232"/>
    </row>
    <row r="425" spans="4:5" ht="15.75" customHeight="1">
      <c r="D425" s="232"/>
      <c r="E425" s="232"/>
    </row>
    <row r="426" spans="4:5" ht="15.75" customHeight="1">
      <c r="D426" s="232"/>
      <c r="E426" s="232"/>
    </row>
    <row r="427" spans="4:5" ht="15.75" customHeight="1">
      <c r="D427" s="232"/>
      <c r="E427" s="232"/>
    </row>
    <row r="428" spans="4:5" ht="15.75" customHeight="1">
      <c r="D428" s="232"/>
      <c r="E428" s="232"/>
    </row>
    <row r="429" spans="4:5" ht="15.75" customHeight="1">
      <c r="D429" s="232"/>
      <c r="E429" s="232"/>
    </row>
    <row r="430" spans="4:5" ht="15.75" customHeight="1">
      <c r="D430" s="232"/>
      <c r="E430" s="232"/>
    </row>
    <row r="431" spans="4:5" ht="15.75" customHeight="1">
      <c r="D431" s="232"/>
      <c r="E431" s="232"/>
    </row>
    <row r="432" spans="4:5" ht="15.75" customHeight="1">
      <c r="D432" s="232"/>
      <c r="E432" s="232"/>
    </row>
    <row r="433" spans="4:5" ht="15.75" customHeight="1">
      <c r="D433" s="232"/>
      <c r="E433" s="232"/>
    </row>
    <row r="434" spans="4:5" ht="15.75" customHeight="1">
      <c r="D434" s="232"/>
      <c r="E434" s="232"/>
    </row>
    <row r="435" spans="4:5" ht="15.75" customHeight="1">
      <c r="D435" s="232"/>
      <c r="E435" s="232"/>
    </row>
    <row r="436" spans="4:5" ht="15.75" customHeight="1">
      <c r="D436" s="232"/>
      <c r="E436" s="232"/>
    </row>
    <row r="437" spans="4:5" ht="15.75" customHeight="1">
      <c r="D437" s="232"/>
      <c r="E437" s="232"/>
    </row>
    <row r="438" spans="4:5" ht="15.75" customHeight="1">
      <c r="D438" s="232"/>
      <c r="E438" s="232"/>
    </row>
    <row r="439" spans="4:5" ht="15.75" customHeight="1">
      <c r="D439" s="232"/>
      <c r="E439" s="232"/>
    </row>
    <row r="440" spans="4:5" ht="15.75" customHeight="1">
      <c r="D440" s="232"/>
      <c r="E440" s="232"/>
    </row>
    <row r="441" spans="4:5" ht="15.75" customHeight="1">
      <c r="D441" s="232"/>
      <c r="E441" s="232"/>
    </row>
    <row r="442" spans="4:5" ht="15.75" customHeight="1">
      <c r="D442" s="232"/>
      <c r="E442" s="232"/>
    </row>
    <row r="443" spans="4:5" ht="15.75" customHeight="1">
      <c r="D443" s="232"/>
      <c r="E443" s="232"/>
    </row>
    <row r="444" spans="4:5" ht="15.75" customHeight="1">
      <c r="D444" s="232"/>
      <c r="E444" s="232"/>
    </row>
    <row r="445" spans="4:5" ht="15.75" customHeight="1">
      <c r="D445" s="232"/>
      <c r="E445" s="232"/>
    </row>
    <row r="446" spans="4:5" ht="15.75" customHeight="1">
      <c r="D446" s="232"/>
      <c r="E446" s="232"/>
    </row>
    <row r="447" spans="4:5" ht="15.75" customHeight="1">
      <c r="D447" s="232"/>
      <c r="E447" s="232"/>
    </row>
    <row r="448" spans="4:5" ht="15.75" customHeight="1">
      <c r="D448" s="232"/>
      <c r="E448" s="232"/>
    </row>
    <row r="449" spans="4:5" ht="15.75" customHeight="1">
      <c r="D449" s="232"/>
      <c r="E449" s="232"/>
    </row>
    <row r="450" spans="4:5" ht="15.75" customHeight="1">
      <c r="D450" s="232"/>
      <c r="E450" s="232"/>
    </row>
    <row r="451" spans="4:5" ht="15.75" customHeight="1">
      <c r="D451" s="232"/>
      <c r="E451" s="232"/>
    </row>
    <row r="452" spans="4:5" ht="15.75" customHeight="1">
      <c r="D452" s="232"/>
      <c r="E452" s="232"/>
    </row>
    <row r="453" spans="4:5" ht="15.75" customHeight="1">
      <c r="D453" s="232"/>
      <c r="E453" s="232"/>
    </row>
    <row r="454" spans="4:5" ht="15.75" customHeight="1">
      <c r="D454" s="232"/>
      <c r="E454" s="232"/>
    </row>
    <row r="455" spans="4:5" ht="15.75" customHeight="1">
      <c r="D455" s="232"/>
      <c r="E455" s="232"/>
    </row>
    <row r="456" spans="4:5" ht="15.75" customHeight="1">
      <c r="D456" s="232"/>
      <c r="E456" s="232"/>
    </row>
    <row r="457" spans="4:5" ht="15.75" customHeight="1">
      <c r="D457" s="232"/>
      <c r="E457" s="232"/>
    </row>
    <row r="458" spans="4:5" ht="15.75" customHeight="1">
      <c r="D458" s="232"/>
      <c r="E458" s="232"/>
    </row>
    <row r="459" spans="4:5" ht="15.75" customHeight="1">
      <c r="D459" s="232"/>
      <c r="E459" s="232"/>
    </row>
    <row r="460" spans="4:5" ht="15.75" customHeight="1">
      <c r="D460" s="232"/>
      <c r="E460" s="232"/>
    </row>
    <row r="461" spans="4:5" ht="15.75" customHeight="1">
      <c r="D461" s="232"/>
      <c r="E461" s="232"/>
    </row>
    <row r="462" spans="4:5" ht="15.75" customHeight="1">
      <c r="D462" s="232"/>
      <c r="E462" s="232"/>
    </row>
    <row r="463" spans="4:5" ht="15.75" customHeight="1">
      <c r="D463" s="232"/>
      <c r="E463" s="232"/>
    </row>
    <row r="464" spans="4:5" ht="15.75" customHeight="1">
      <c r="D464" s="232"/>
      <c r="E464" s="232"/>
    </row>
    <row r="465" spans="4:5" ht="15.75" customHeight="1">
      <c r="D465" s="232"/>
      <c r="E465" s="232"/>
    </row>
    <row r="466" spans="4:5" ht="15.75" customHeight="1">
      <c r="D466" s="232"/>
      <c r="E466" s="232"/>
    </row>
    <row r="467" spans="4:5" ht="15.75" customHeight="1">
      <c r="D467" s="232"/>
      <c r="E467" s="232"/>
    </row>
    <row r="468" spans="4:5" ht="15.75" customHeight="1">
      <c r="D468" s="232"/>
      <c r="E468" s="232"/>
    </row>
    <row r="469" spans="4:5" ht="15.75" customHeight="1">
      <c r="D469" s="232"/>
      <c r="E469" s="232"/>
    </row>
    <row r="470" spans="4:5" ht="15.75" customHeight="1">
      <c r="D470" s="232"/>
      <c r="E470" s="232"/>
    </row>
    <row r="471" spans="4:5" ht="15.75" customHeight="1">
      <c r="D471" s="232"/>
      <c r="E471" s="232"/>
    </row>
    <row r="472" spans="4:5" ht="15.75" customHeight="1">
      <c r="D472" s="232"/>
      <c r="E472" s="232"/>
    </row>
    <row r="473" spans="4:5" ht="15.75" customHeight="1">
      <c r="D473" s="232"/>
      <c r="E473" s="232"/>
    </row>
    <row r="474" spans="4:5" ht="15.75" customHeight="1">
      <c r="D474" s="232"/>
      <c r="E474" s="232"/>
    </row>
    <row r="475" spans="4:5" ht="15.75" customHeight="1">
      <c r="D475" s="232"/>
      <c r="E475" s="232"/>
    </row>
    <row r="476" spans="4:5" ht="15.75" customHeight="1">
      <c r="D476" s="232"/>
      <c r="E476" s="232"/>
    </row>
    <row r="477" spans="4:5" ht="15.75" customHeight="1">
      <c r="D477" s="232"/>
      <c r="E477" s="232"/>
    </row>
    <row r="478" spans="4:5" ht="15.75" customHeight="1">
      <c r="D478" s="232"/>
      <c r="E478" s="232"/>
    </row>
    <row r="479" spans="4:5" ht="15.75" customHeight="1">
      <c r="D479" s="232"/>
      <c r="E479" s="232"/>
    </row>
    <row r="480" spans="4:5" ht="15.75" customHeight="1">
      <c r="D480" s="232"/>
      <c r="E480" s="232"/>
    </row>
    <row r="481" spans="4:5" ht="15.75" customHeight="1">
      <c r="D481" s="232"/>
      <c r="E481" s="232"/>
    </row>
    <row r="482" spans="4:5" ht="15.75" customHeight="1">
      <c r="D482" s="232"/>
      <c r="E482" s="232"/>
    </row>
    <row r="483" spans="4:5" ht="15.75" customHeight="1">
      <c r="D483" s="232"/>
      <c r="E483" s="232"/>
    </row>
    <row r="484" spans="4:5" ht="15.75" customHeight="1">
      <c r="D484" s="232"/>
      <c r="E484" s="232"/>
    </row>
    <row r="485" spans="4:5" ht="15.75" customHeight="1">
      <c r="D485" s="232"/>
      <c r="E485" s="232"/>
    </row>
    <row r="486" spans="4:5" ht="15.75" customHeight="1">
      <c r="D486" s="232"/>
      <c r="E486" s="232"/>
    </row>
    <row r="487" spans="4:5" ht="15.75" customHeight="1">
      <c r="D487" s="232"/>
      <c r="E487" s="232"/>
    </row>
    <row r="488" spans="4:5" ht="15.75" customHeight="1">
      <c r="D488" s="232"/>
      <c r="E488" s="232"/>
    </row>
    <row r="489" spans="4:5" ht="15.75" customHeight="1">
      <c r="D489" s="232"/>
      <c r="E489" s="232"/>
    </row>
    <row r="490" spans="4:5" ht="15.75" customHeight="1">
      <c r="D490" s="232"/>
      <c r="E490" s="232"/>
    </row>
    <row r="491" spans="4:5" ht="15.75" customHeight="1">
      <c r="D491" s="232"/>
      <c r="E491" s="232"/>
    </row>
    <row r="492" spans="4:5" ht="15.75" customHeight="1">
      <c r="D492" s="232"/>
      <c r="E492" s="232"/>
    </row>
    <row r="493" spans="4:5" ht="15.75" customHeight="1">
      <c r="D493" s="232"/>
      <c r="E493" s="232"/>
    </row>
    <row r="494" spans="4:5" ht="15.75" customHeight="1">
      <c r="D494" s="232"/>
      <c r="E494" s="232"/>
    </row>
    <row r="495" spans="4:5" ht="15.75" customHeight="1">
      <c r="D495" s="232"/>
      <c r="E495" s="232"/>
    </row>
    <row r="496" spans="4:5" ht="15.75" customHeight="1">
      <c r="D496" s="232"/>
      <c r="E496" s="232"/>
    </row>
    <row r="497" spans="4:5" ht="15.75" customHeight="1">
      <c r="D497" s="232"/>
      <c r="E497" s="232"/>
    </row>
    <row r="498" spans="4:5" ht="15.75" customHeight="1">
      <c r="D498" s="232"/>
      <c r="E498" s="232"/>
    </row>
    <row r="499" spans="4:5" ht="15.75" customHeight="1">
      <c r="D499" s="232"/>
      <c r="E499" s="232"/>
    </row>
    <row r="500" spans="4:5" ht="15.75" customHeight="1">
      <c r="D500" s="232"/>
      <c r="E500" s="232"/>
    </row>
    <row r="501" spans="4:5" ht="15.75" customHeight="1">
      <c r="D501" s="232"/>
      <c r="E501" s="232"/>
    </row>
    <row r="502" spans="4:5" ht="15.75" customHeight="1">
      <c r="D502" s="232"/>
      <c r="E502" s="232"/>
    </row>
    <row r="503" spans="4:5" ht="15.75" customHeight="1">
      <c r="D503" s="232"/>
      <c r="E503" s="232"/>
    </row>
    <row r="504" spans="4:5" ht="15.75" customHeight="1">
      <c r="D504" s="232"/>
      <c r="E504" s="232"/>
    </row>
    <row r="505" spans="4:5" ht="15.75" customHeight="1">
      <c r="D505" s="232"/>
      <c r="E505" s="232"/>
    </row>
    <row r="506" spans="4:5" ht="15.75" customHeight="1">
      <c r="D506" s="232"/>
      <c r="E506" s="232"/>
    </row>
    <row r="507" spans="4:5" ht="15.75" customHeight="1">
      <c r="D507" s="232"/>
      <c r="E507" s="232"/>
    </row>
    <row r="508" spans="4:5" ht="15.75" customHeight="1">
      <c r="D508" s="232"/>
      <c r="E508" s="232"/>
    </row>
    <row r="509" spans="4:5" ht="15.75" customHeight="1">
      <c r="D509" s="232"/>
      <c r="E509" s="232"/>
    </row>
    <row r="510" spans="4:5" ht="15.75" customHeight="1">
      <c r="D510" s="232"/>
      <c r="E510" s="232"/>
    </row>
    <row r="511" spans="4:5" ht="15.75" customHeight="1">
      <c r="D511" s="232"/>
      <c r="E511" s="232"/>
    </row>
    <row r="512" spans="4:5" ht="15.75" customHeight="1">
      <c r="D512" s="232"/>
      <c r="E512" s="232"/>
    </row>
    <row r="513" spans="4:5" ht="15.75" customHeight="1">
      <c r="D513" s="232"/>
      <c r="E513" s="232"/>
    </row>
    <row r="514" spans="4:5" ht="15.75" customHeight="1">
      <c r="D514" s="232"/>
      <c r="E514" s="232"/>
    </row>
    <row r="515" spans="4:5" ht="15.75" customHeight="1">
      <c r="D515" s="232"/>
      <c r="E515" s="232"/>
    </row>
    <row r="516" spans="4:5" ht="15.75" customHeight="1">
      <c r="D516" s="232"/>
      <c r="E516" s="232"/>
    </row>
    <row r="517" spans="4:5" ht="15.75" customHeight="1">
      <c r="D517" s="232"/>
      <c r="E517" s="232"/>
    </row>
    <row r="518" spans="4:5" ht="15.75" customHeight="1">
      <c r="D518" s="232"/>
      <c r="E518" s="232"/>
    </row>
    <row r="519" spans="4:5" ht="15.75" customHeight="1">
      <c r="D519" s="232"/>
      <c r="E519" s="232"/>
    </row>
    <row r="520" spans="4:5" ht="15.75" customHeight="1">
      <c r="D520" s="232"/>
      <c r="E520" s="232"/>
    </row>
    <row r="521" spans="4:5" ht="15.75" customHeight="1">
      <c r="D521" s="232"/>
      <c r="E521" s="232"/>
    </row>
    <row r="522" spans="4:5" ht="15.75" customHeight="1">
      <c r="D522" s="232"/>
      <c r="E522" s="232"/>
    </row>
    <row r="523" spans="4:5" ht="15.75" customHeight="1">
      <c r="D523" s="232"/>
      <c r="E523" s="232"/>
    </row>
    <row r="524" spans="4:5" ht="15.75" customHeight="1">
      <c r="D524" s="232"/>
      <c r="E524" s="232"/>
    </row>
    <row r="525" spans="4:5" ht="15.75" customHeight="1">
      <c r="D525" s="232"/>
      <c r="E525" s="232"/>
    </row>
    <row r="526" spans="4:5" ht="15.75" customHeight="1">
      <c r="D526" s="232"/>
      <c r="E526" s="232"/>
    </row>
    <row r="527" spans="4:5" ht="15.75" customHeight="1">
      <c r="D527" s="232"/>
      <c r="E527" s="232"/>
    </row>
    <row r="528" spans="4:5" ht="15.75" customHeight="1">
      <c r="D528" s="232"/>
      <c r="E528" s="232"/>
    </row>
    <row r="529" spans="4:5" ht="15.75" customHeight="1">
      <c r="D529" s="232"/>
      <c r="E529" s="232"/>
    </row>
    <row r="530" spans="4:5" ht="15.75" customHeight="1">
      <c r="D530" s="232"/>
      <c r="E530" s="232"/>
    </row>
    <row r="531" spans="4:5" ht="15.75" customHeight="1">
      <c r="D531" s="232"/>
      <c r="E531" s="232"/>
    </row>
    <row r="532" spans="4:5" ht="15.75" customHeight="1">
      <c r="D532" s="232"/>
      <c r="E532" s="232"/>
    </row>
    <row r="533" spans="4:5" ht="15.75" customHeight="1">
      <c r="D533" s="232"/>
      <c r="E533" s="232"/>
    </row>
    <row r="534" spans="4:5" ht="15.75" customHeight="1">
      <c r="D534" s="232"/>
      <c r="E534" s="232"/>
    </row>
    <row r="535" spans="4:5" ht="15.75" customHeight="1">
      <c r="D535" s="232"/>
      <c r="E535" s="232"/>
    </row>
    <row r="536" spans="4:5" ht="15.75" customHeight="1">
      <c r="D536" s="232"/>
      <c r="E536" s="232"/>
    </row>
    <row r="537" spans="4:5" ht="15.75" customHeight="1">
      <c r="D537" s="232"/>
      <c r="E537" s="232"/>
    </row>
    <row r="538" spans="4:5" ht="15.75" customHeight="1">
      <c r="D538" s="232"/>
      <c r="E538" s="232"/>
    </row>
    <row r="539" spans="4:5" ht="15.75" customHeight="1">
      <c r="D539" s="232"/>
      <c r="E539" s="232"/>
    </row>
    <row r="540" spans="4:5" ht="15.75" customHeight="1">
      <c r="D540" s="232"/>
      <c r="E540" s="232"/>
    </row>
    <row r="541" spans="4:5" ht="15.75" customHeight="1">
      <c r="D541" s="232"/>
      <c r="E541" s="232"/>
    </row>
    <row r="542" spans="4:5" ht="15.75" customHeight="1">
      <c r="D542" s="232"/>
      <c r="E542" s="232"/>
    </row>
    <row r="543" spans="4:5" ht="15.75" customHeight="1">
      <c r="D543" s="232"/>
      <c r="E543" s="232"/>
    </row>
    <row r="544" spans="4:5" ht="15.75" customHeight="1">
      <c r="D544" s="232"/>
      <c r="E544" s="232"/>
    </row>
    <row r="545" spans="4:5" ht="15.75" customHeight="1">
      <c r="D545" s="232"/>
      <c r="E545" s="232"/>
    </row>
    <row r="546" spans="4:5" ht="15.75" customHeight="1">
      <c r="D546" s="232"/>
      <c r="E546" s="232"/>
    </row>
    <row r="547" spans="4:5" ht="15.75" customHeight="1">
      <c r="D547" s="232"/>
      <c r="E547" s="232"/>
    </row>
    <row r="548" spans="4:5" ht="15.75" customHeight="1">
      <c r="D548" s="232"/>
      <c r="E548" s="232"/>
    </row>
    <row r="549" spans="4:5" ht="15.75" customHeight="1">
      <c r="D549" s="232"/>
      <c r="E549" s="232"/>
    </row>
    <row r="550" spans="4:5" ht="15.75" customHeight="1">
      <c r="D550" s="232"/>
      <c r="E550" s="232"/>
    </row>
    <row r="551" spans="4:5" ht="15.75" customHeight="1">
      <c r="D551" s="232"/>
      <c r="E551" s="232"/>
    </row>
    <row r="552" spans="4:5" ht="15.75" customHeight="1">
      <c r="D552" s="232"/>
      <c r="E552" s="232"/>
    </row>
    <row r="553" spans="4:5" ht="15.75" customHeight="1">
      <c r="D553" s="232"/>
      <c r="E553" s="232"/>
    </row>
    <row r="554" spans="4:5" ht="15.75" customHeight="1">
      <c r="D554" s="232"/>
      <c r="E554" s="232"/>
    </row>
    <row r="555" spans="4:5" ht="15.75" customHeight="1">
      <c r="D555" s="232"/>
      <c r="E555" s="232"/>
    </row>
    <row r="556" spans="4:5" ht="15.75" customHeight="1">
      <c r="D556" s="232"/>
      <c r="E556" s="232"/>
    </row>
    <row r="557" spans="4:5" ht="15.75" customHeight="1">
      <c r="D557" s="232"/>
      <c r="E557" s="232"/>
    </row>
    <row r="558" spans="4:5" ht="15.75" customHeight="1">
      <c r="D558" s="232"/>
      <c r="E558" s="232"/>
    </row>
    <row r="559" spans="4:5" ht="15.75" customHeight="1">
      <c r="D559" s="232"/>
      <c r="E559" s="232"/>
    </row>
    <row r="560" spans="4:5" ht="15.75" customHeight="1">
      <c r="D560" s="232"/>
      <c r="E560" s="232"/>
    </row>
    <row r="561" spans="4:5" ht="15.75" customHeight="1">
      <c r="D561" s="232"/>
      <c r="E561" s="232"/>
    </row>
    <row r="562" spans="4:5" ht="15.75" customHeight="1">
      <c r="D562" s="232"/>
      <c r="E562" s="232"/>
    </row>
    <row r="563" spans="4:5" ht="15.75" customHeight="1">
      <c r="D563" s="232"/>
      <c r="E563" s="232"/>
    </row>
    <row r="564" spans="4:5" ht="15.75" customHeight="1">
      <c r="D564" s="232"/>
      <c r="E564" s="232"/>
    </row>
    <row r="565" spans="4:5" ht="15.75" customHeight="1">
      <c r="D565" s="232"/>
      <c r="E565" s="232"/>
    </row>
    <row r="566" spans="4:5" ht="15.75" customHeight="1">
      <c r="D566" s="232"/>
      <c r="E566" s="232"/>
    </row>
    <row r="567" spans="4:5" ht="15.75" customHeight="1">
      <c r="D567" s="232"/>
      <c r="E567" s="232"/>
    </row>
    <row r="568" spans="4:5" ht="15.75" customHeight="1">
      <c r="D568" s="232"/>
      <c r="E568" s="232"/>
    </row>
    <row r="569" spans="4:5" ht="15.75" customHeight="1">
      <c r="D569" s="232"/>
      <c r="E569" s="232"/>
    </row>
    <row r="570" spans="4:5" ht="15.75" customHeight="1">
      <c r="D570" s="232"/>
      <c r="E570" s="232"/>
    </row>
    <row r="571" spans="4:5" ht="15.75" customHeight="1">
      <c r="D571" s="232"/>
      <c r="E571" s="232"/>
    </row>
    <row r="572" spans="4:5" ht="15.75" customHeight="1">
      <c r="D572" s="232"/>
      <c r="E572" s="232"/>
    </row>
    <row r="573" spans="4:5" ht="15.75" customHeight="1">
      <c r="D573" s="232"/>
      <c r="E573" s="232"/>
    </row>
    <row r="574" spans="4:5" ht="15.75" customHeight="1">
      <c r="D574" s="232"/>
      <c r="E574" s="232"/>
    </row>
    <row r="575" spans="4:5" ht="15.75" customHeight="1">
      <c r="D575" s="232"/>
      <c r="E575" s="232"/>
    </row>
    <row r="576" spans="4:5" ht="15.75" customHeight="1">
      <c r="D576" s="232"/>
      <c r="E576" s="232"/>
    </row>
    <row r="577" spans="4:5" ht="15.75" customHeight="1">
      <c r="D577" s="232"/>
      <c r="E577" s="232"/>
    </row>
    <row r="578" spans="4:5" ht="15.75" customHeight="1">
      <c r="D578" s="232"/>
      <c r="E578" s="232"/>
    </row>
    <row r="579" spans="4:5" ht="15.75" customHeight="1">
      <c r="D579" s="232"/>
      <c r="E579" s="232"/>
    </row>
    <row r="580" spans="4:5" ht="15.75" customHeight="1">
      <c r="D580" s="232"/>
      <c r="E580" s="232"/>
    </row>
    <row r="581" spans="4:5" ht="15.75" customHeight="1">
      <c r="D581" s="232"/>
      <c r="E581" s="232"/>
    </row>
    <row r="582" spans="4:5" ht="15.75" customHeight="1">
      <c r="D582" s="232"/>
      <c r="E582" s="232"/>
    </row>
    <row r="583" spans="4:5" ht="15.75" customHeight="1">
      <c r="D583" s="232"/>
      <c r="E583" s="232"/>
    </row>
    <row r="584" spans="4:5" ht="15.75" customHeight="1">
      <c r="D584" s="232"/>
      <c r="E584" s="232"/>
    </row>
    <row r="585" spans="4:5" ht="15.75" customHeight="1">
      <c r="D585" s="232"/>
      <c r="E585" s="232"/>
    </row>
    <row r="586" spans="4:5" ht="15.75" customHeight="1">
      <c r="D586" s="232"/>
      <c r="E586" s="232"/>
    </row>
    <row r="587" spans="4:5" ht="15.75" customHeight="1">
      <c r="D587" s="232"/>
      <c r="E587" s="232"/>
    </row>
    <row r="588" spans="4:5" ht="15.75" customHeight="1">
      <c r="D588" s="232"/>
      <c r="E588" s="232"/>
    </row>
    <row r="589" spans="4:5" ht="15.75" customHeight="1">
      <c r="D589" s="232"/>
      <c r="E589" s="232"/>
    </row>
    <row r="590" spans="4:5" ht="15.75" customHeight="1">
      <c r="D590" s="232"/>
      <c r="E590" s="232"/>
    </row>
    <row r="591" spans="4:5" ht="15.75" customHeight="1">
      <c r="D591" s="232"/>
      <c r="E591" s="232"/>
    </row>
    <row r="592" spans="4:5" ht="15.75" customHeight="1">
      <c r="D592" s="232"/>
      <c r="E592" s="232"/>
    </row>
    <row r="593" spans="4:5" ht="15.75" customHeight="1">
      <c r="D593" s="232"/>
      <c r="E593" s="232"/>
    </row>
    <row r="594" spans="4:5" ht="15.75" customHeight="1">
      <c r="D594" s="232"/>
      <c r="E594" s="232"/>
    </row>
    <row r="595" spans="4:5" ht="15.75" customHeight="1">
      <c r="D595" s="232"/>
      <c r="E595" s="232"/>
    </row>
    <row r="596" spans="4:5" ht="15.75" customHeight="1">
      <c r="D596" s="232"/>
      <c r="E596" s="232"/>
    </row>
    <row r="597" spans="4:5" ht="15.75" customHeight="1">
      <c r="D597" s="232"/>
      <c r="E597" s="232"/>
    </row>
    <row r="598" spans="4:5" ht="15.75" customHeight="1">
      <c r="D598" s="232"/>
      <c r="E598" s="232"/>
    </row>
    <row r="599" spans="4:5" ht="15.75" customHeight="1">
      <c r="D599" s="232"/>
      <c r="E599" s="232"/>
    </row>
    <row r="600" spans="4:5" ht="15.75" customHeight="1">
      <c r="D600" s="232"/>
      <c r="E600" s="232"/>
    </row>
    <row r="601" spans="4:5" ht="15.75" customHeight="1">
      <c r="D601" s="232"/>
      <c r="E601" s="232"/>
    </row>
    <row r="602" spans="4:5" ht="15.75" customHeight="1">
      <c r="D602" s="232"/>
      <c r="E602" s="232"/>
    </row>
    <row r="603" spans="4:5" ht="15.75" customHeight="1">
      <c r="D603" s="232"/>
      <c r="E603" s="232"/>
    </row>
    <row r="604" spans="4:5" ht="15.75" customHeight="1">
      <c r="D604" s="232"/>
      <c r="E604" s="232"/>
    </row>
    <row r="605" spans="4:5" ht="15.75" customHeight="1">
      <c r="D605" s="232"/>
      <c r="E605" s="232"/>
    </row>
    <row r="606" spans="4:5" ht="15.75" customHeight="1">
      <c r="D606" s="232"/>
      <c r="E606" s="232"/>
    </row>
    <row r="607" spans="4:5" ht="15.75" customHeight="1">
      <c r="D607" s="232"/>
      <c r="E607" s="232"/>
    </row>
    <row r="608" spans="4:5" ht="15.75" customHeight="1">
      <c r="D608" s="232"/>
      <c r="E608" s="232"/>
    </row>
    <row r="609" spans="4:5" ht="15.75" customHeight="1">
      <c r="D609" s="232"/>
      <c r="E609" s="232"/>
    </row>
    <row r="610" spans="4:5" ht="15.75" customHeight="1">
      <c r="D610" s="232"/>
      <c r="E610" s="232"/>
    </row>
    <row r="611" spans="4:5" ht="15.75" customHeight="1">
      <c r="D611" s="232"/>
      <c r="E611" s="232"/>
    </row>
    <row r="612" spans="4:5" ht="15.75" customHeight="1">
      <c r="D612" s="232"/>
      <c r="E612" s="232"/>
    </row>
    <row r="613" spans="4:5" ht="15.75" customHeight="1">
      <c r="D613" s="232"/>
      <c r="E613" s="232"/>
    </row>
    <row r="614" spans="4:5" ht="15.75" customHeight="1">
      <c r="D614" s="232"/>
      <c r="E614" s="232"/>
    </row>
    <row r="615" spans="4:5" ht="15.75" customHeight="1">
      <c r="D615" s="232"/>
      <c r="E615" s="232"/>
    </row>
    <row r="616" spans="4:5" ht="15.75" customHeight="1">
      <c r="D616" s="232"/>
      <c r="E616" s="232"/>
    </row>
    <row r="617" spans="4:5" ht="15.75" customHeight="1">
      <c r="D617" s="232"/>
      <c r="E617" s="232"/>
    </row>
    <row r="618" spans="4:5" ht="15.75" customHeight="1">
      <c r="D618" s="232"/>
      <c r="E618" s="232"/>
    </row>
    <row r="619" spans="4:5" ht="15.75" customHeight="1">
      <c r="D619" s="232"/>
      <c r="E619" s="232"/>
    </row>
    <row r="620" spans="4:5" ht="15.75" customHeight="1">
      <c r="D620" s="232"/>
      <c r="E620" s="232"/>
    </row>
    <row r="621" spans="4:5" ht="15.75" customHeight="1">
      <c r="D621" s="232"/>
      <c r="E621" s="232"/>
    </row>
    <row r="622" spans="4:5" ht="15.75" customHeight="1">
      <c r="D622" s="232"/>
      <c r="E622" s="232"/>
    </row>
    <row r="623" spans="4:5" ht="15.75" customHeight="1">
      <c r="D623" s="232"/>
      <c r="E623" s="232"/>
    </row>
    <row r="624" spans="4:5" ht="15.75" customHeight="1">
      <c r="D624" s="232"/>
      <c r="E624" s="232"/>
    </row>
    <row r="625" spans="4:5" ht="15.75" customHeight="1">
      <c r="D625" s="232"/>
      <c r="E625" s="232"/>
    </row>
    <row r="626" spans="4:5" ht="15.75" customHeight="1">
      <c r="D626" s="232"/>
      <c r="E626" s="232"/>
    </row>
    <row r="627" spans="4:5" ht="15.75" customHeight="1">
      <c r="D627" s="232"/>
      <c r="E627" s="232"/>
    </row>
    <row r="628" spans="4:5" ht="15.75" customHeight="1">
      <c r="D628" s="232"/>
      <c r="E628" s="232"/>
    </row>
    <row r="629" spans="4:5" ht="15.75" customHeight="1">
      <c r="D629" s="232"/>
      <c r="E629" s="232"/>
    </row>
    <row r="630" spans="4:5" ht="15.75" customHeight="1">
      <c r="D630" s="232"/>
      <c r="E630" s="232"/>
    </row>
    <row r="631" spans="4:5" ht="15.75" customHeight="1">
      <c r="D631" s="232"/>
      <c r="E631" s="232"/>
    </row>
    <row r="632" spans="4:5" ht="15.75" customHeight="1">
      <c r="D632" s="232"/>
      <c r="E632" s="232"/>
    </row>
    <row r="633" spans="4:5" ht="15.75" customHeight="1">
      <c r="D633" s="232"/>
      <c r="E633" s="232"/>
    </row>
    <row r="634" spans="4:5" ht="15.75" customHeight="1">
      <c r="D634" s="232"/>
      <c r="E634" s="232"/>
    </row>
    <row r="635" spans="4:5" ht="15.75" customHeight="1">
      <c r="D635" s="232"/>
      <c r="E635" s="232"/>
    </row>
    <row r="636" spans="4:5" ht="15.75" customHeight="1">
      <c r="D636" s="232"/>
      <c r="E636" s="232"/>
    </row>
    <row r="637" spans="4:5" ht="15.75" customHeight="1">
      <c r="D637" s="232"/>
      <c r="E637" s="232"/>
    </row>
    <row r="638" spans="4:5" ht="15.75" customHeight="1">
      <c r="D638" s="232"/>
      <c r="E638" s="232"/>
    </row>
    <row r="639" spans="4:5" ht="15.75" customHeight="1">
      <c r="D639" s="232"/>
      <c r="E639" s="232"/>
    </row>
    <row r="640" spans="4:5" ht="15.75" customHeight="1">
      <c r="D640" s="232"/>
      <c r="E640" s="232"/>
    </row>
    <row r="641" spans="4:5" ht="15.75" customHeight="1">
      <c r="D641" s="232"/>
      <c r="E641" s="232"/>
    </row>
    <row r="642" spans="4:5" ht="15.75" customHeight="1">
      <c r="D642" s="232"/>
      <c r="E642" s="232"/>
    </row>
    <row r="643" spans="4:5" ht="15.75" customHeight="1">
      <c r="D643" s="232"/>
      <c r="E643" s="232"/>
    </row>
    <row r="644" spans="4:5" ht="15.75" customHeight="1">
      <c r="D644" s="232"/>
      <c r="E644" s="232"/>
    </row>
    <row r="645" spans="4:5" ht="15.75" customHeight="1">
      <c r="D645" s="232"/>
      <c r="E645" s="232"/>
    </row>
    <row r="646" spans="4:5" ht="15.75" customHeight="1">
      <c r="D646" s="232"/>
      <c r="E646" s="232"/>
    </row>
    <row r="647" spans="4:5" ht="15.75" customHeight="1">
      <c r="D647" s="232"/>
      <c r="E647" s="232"/>
    </row>
    <row r="648" spans="4:5" ht="15.75" customHeight="1">
      <c r="D648" s="232"/>
      <c r="E648" s="232"/>
    </row>
    <row r="649" spans="4:5" ht="15.75" customHeight="1">
      <c r="D649" s="232"/>
      <c r="E649" s="232"/>
    </row>
    <row r="650" spans="4:5" ht="15.75" customHeight="1">
      <c r="D650" s="232"/>
      <c r="E650" s="232"/>
    </row>
    <row r="651" spans="4:5" ht="15.75" customHeight="1">
      <c r="D651" s="232"/>
      <c r="E651" s="232"/>
    </row>
    <row r="652" spans="4:5" ht="15.75" customHeight="1">
      <c r="D652" s="232"/>
      <c r="E652" s="232"/>
    </row>
    <row r="653" spans="4:5" ht="15.75" customHeight="1">
      <c r="D653" s="232"/>
      <c r="E653" s="232"/>
    </row>
    <row r="654" spans="4:5" ht="15.75" customHeight="1">
      <c r="D654" s="232"/>
      <c r="E654" s="232"/>
    </row>
    <row r="655" spans="4:5" ht="15.75" customHeight="1">
      <c r="D655" s="232"/>
      <c r="E655" s="232"/>
    </row>
    <row r="656" spans="4:5" ht="15.75" customHeight="1">
      <c r="D656" s="232"/>
      <c r="E656" s="232"/>
    </row>
    <row r="657" spans="4:5" ht="15.75" customHeight="1">
      <c r="D657" s="232"/>
      <c r="E657" s="232"/>
    </row>
    <row r="658" spans="4:5" ht="15.75" customHeight="1">
      <c r="D658" s="232"/>
      <c r="E658" s="232"/>
    </row>
    <row r="659" spans="4:5" ht="15.75" customHeight="1">
      <c r="D659" s="232"/>
      <c r="E659" s="232"/>
    </row>
    <row r="660" spans="4:5" ht="15.75" customHeight="1">
      <c r="D660" s="232"/>
      <c r="E660" s="232"/>
    </row>
    <row r="661" spans="4:5" ht="15.75" customHeight="1">
      <c r="D661" s="232"/>
      <c r="E661" s="232"/>
    </row>
    <row r="662" spans="4:5" ht="15.75" customHeight="1">
      <c r="D662" s="232"/>
      <c r="E662" s="232"/>
    </row>
    <row r="663" spans="4:5" ht="15.75" customHeight="1">
      <c r="D663" s="232"/>
      <c r="E663" s="232"/>
    </row>
    <row r="664" spans="4:5" ht="15.75" customHeight="1">
      <c r="D664" s="232"/>
      <c r="E664" s="232"/>
    </row>
    <row r="665" spans="4:5" ht="15.75" customHeight="1">
      <c r="D665" s="232"/>
      <c r="E665" s="232"/>
    </row>
    <row r="666" spans="4:5" ht="15.75" customHeight="1">
      <c r="D666" s="232"/>
      <c r="E666" s="232"/>
    </row>
    <row r="667" spans="4:5" ht="15.75" customHeight="1">
      <c r="D667" s="232"/>
      <c r="E667" s="232"/>
    </row>
    <row r="668" spans="4:5" ht="15.75" customHeight="1">
      <c r="D668" s="232"/>
      <c r="E668" s="232"/>
    </row>
    <row r="669" spans="4:5" ht="15.75" customHeight="1">
      <c r="D669" s="232"/>
      <c r="E669" s="232"/>
    </row>
    <row r="670" spans="4:5" ht="15.75" customHeight="1">
      <c r="D670" s="232"/>
      <c r="E670" s="232"/>
    </row>
    <row r="671" spans="4:5" ht="15.75" customHeight="1">
      <c r="D671" s="232"/>
      <c r="E671" s="232"/>
    </row>
    <row r="672" spans="4:5" ht="15.75" customHeight="1">
      <c r="D672" s="232"/>
      <c r="E672" s="232"/>
    </row>
    <row r="673" spans="4:5" ht="15.75" customHeight="1">
      <c r="D673" s="232"/>
      <c r="E673" s="232"/>
    </row>
    <row r="674" spans="4:5" ht="15.75" customHeight="1">
      <c r="D674" s="232"/>
      <c r="E674" s="232"/>
    </row>
    <row r="675" spans="4:5" ht="15.75" customHeight="1">
      <c r="D675" s="232"/>
      <c r="E675" s="232"/>
    </row>
    <row r="676" spans="4:5" ht="15.75" customHeight="1">
      <c r="D676" s="232"/>
      <c r="E676" s="232"/>
    </row>
    <row r="677" spans="4:5" ht="15.75" customHeight="1">
      <c r="D677" s="232"/>
      <c r="E677" s="232"/>
    </row>
    <row r="678" spans="4:5" ht="15.75" customHeight="1">
      <c r="D678" s="232"/>
      <c r="E678" s="232"/>
    </row>
    <row r="679" spans="4:5" ht="15.75" customHeight="1">
      <c r="D679" s="232"/>
      <c r="E679" s="232"/>
    </row>
    <row r="680" spans="4:5" ht="15.75" customHeight="1">
      <c r="D680" s="232"/>
      <c r="E680" s="232"/>
    </row>
    <row r="681" spans="4:5" ht="15.75" customHeight="1">
      <c r="D681" s="232"/>
      <c r="E681" s="232"/>
    </row>
    <row r="682" spans="4:5" ht="15.75" customHeight="1">
      <c r="D682" s="232"/>
      <c r="E682" s="232"/>
    </row>
    <row r="683" spans="4:5" ht="15.75" customHeight="1">
      <c r="D683" s="232"/>
      <c r="E683" s="232"/>
    </row>
    <row r="684" spans="4:5" ht="15.75" customHeight="1">
      <c r="D684" s="232"/>
      <c r="E684" s="232"/>
    </row>
    <row r="685" spans="4:5" ht="15.75" customHeight="1">
      <c r="D685" s="232"/>
      <c r="E685" s="232"/>
    </row>
    <row r="686" spans="4:5" ht="15.75" customHeight="1">
      <c r="D686" s="232"/>
      <c r="E686" s="232"/>
    </row>
    <row r="687" spans="4:5" ht="15.75" customHeight="1">
      <c r="D687" s="232"/>
      <c r="E687" s="232"/>
    </row>
    <row r="688" spans="4:5" ht="15.75" customHeight="1">
      <c r="D688" s="232"/>
      <c r="E688" s="232"/>
    </row>
    <row r="689" spans="4:5" ht="15.75" customHeight="1">
      <c r="D689" s="232"/>
      <c r="E689" s="232"/>
    </row>
    <row r="690" spans="4:5" ht="15.75" customHeight="1">
      <c r="D690" s="232"/>
      <c r="E690" s="232"/>
    </row>
    <row r="691" spans="4:5" ht="15.75" customHeight="1">
      <c r="D691" s="232"/>
      <c r="E691" s="232"/>
    </row>
    <row r="692" spans="4:5" ht="15.75" customHeight="1">
      <c r="D692" s="232"/>
      <c r="E692" s="232"/>
    </row>
    <row r="693" spans="4:5" ht="15.75" customHeight="1">
      <c r="D693" s="232"/>
      <c r="E693" s="232"/>
    </row>
    <row r="694" spans="4:5" ht="15.75" customHeight="1">
      <c r="D694" s="232"/>
      <c r="E694" s="232"/>
    </row>
    <row r="695" spans="4:5" ht="15.75" customHeight="1">
      <c r="D695" s="232"/>
      <c r="E695" s="232"/>
    </row>
    <row r="696" spans="4:5" ht="15.75" customHeight="1">
      <c r="D696" s="232"/>
      <c r="E696" s="232"/>
    </row>
    <row r="697" spans="4:5" ht="15.75" customHeight="1">
      <c r="D697" s="232"/>
      <c r="E697" s="232"/>
    </row>
    <row r="698" spans="4:5" ht="15.75" customHeight="1">
      <c r="D698" s="232"/>
      <c r="E698" s="232"/>
    </row>
    <row r="699" spans="4:5" ht="15.75" customHeight="1">
      <c r="D699" s="232"/>
      <c r="E699" s="232"/>
    </row>
    <row r="700" spans="4:5" ht="15.75" customHeight="1">
      <c r="D700" s="232"/>
      <c r="E700" s="232"/>
    </row>
    <row r="701" spans="4:5" ht="15.75" customHeight="1">
      <c r="D701" s="232"/>
      <c r="E701" s="232"/>
    </row>
    <row r="702" spans="4:5" ht="15.75" customHeight="1">
      <c r="D702" s="232"/>
      <c r="E702" s="232"/>
    </row>
    <row r="703" spans="4:5" ht="15.75" customHeight="1">
      <c r="D703" s="232"/>
      <c r="E703" s="232"/>
    </row>
    <row r="704" spans="4:5" ht="15.75" customHeight="1">
      <c r="D704" s="232"/>
      <c r="E704" s="232"/>
    </row>
    <row r="705" spans="4:5" ht="15.75" customHeight="1">
      <c r="D705" s="232"/>
      <c r="E705" s="232"/>
    </row>
    <row r="706" spans="4:5" ht="15.75" customHeight="1">
      <c r="D706" s="232"/>
      <c r="E706" s="232"/>
    </row>
    <row r="707" spans="4:5" ht="15.75" customHeight="1">
      <c r="D707" s="232"/>
      <c r="E707" s="232"/>
    </row>
    <row r="708" spans="4:5" ht="15.75" customHeight="1">
      <c r="D708" s="232"/>
      <c r="E708" s="232"/>
    </row>
    <row r="709" spans="4:5" ht="15.75" customHeight="1">
      <c r="D709" s="232"/>
      <c r="E709" s="232"/>
    </row>
    <row r="710" spans="4:5" ht="15.75" customHeight="1">
      <c r="D710" s="232"/>
      <c r="E710" s="232"/>
    </row>
    <row r="711" spans="4:5" ht="15.75" customHeight="1">
      <c r="D711" s="232"/>
      <c r="E711" s="232"/>
    </row>
    <row r="712" spans="4:5" ht="15.75" customHeight="1">
      <c r="D712" s="232"/>
      <c r="E712" s="232"/>
    </row>
    <row r="713" spans="4:5" ht="15.75" customHeight="1">
      <c r="D713" s="232"/>
      <c r="E713" s="232"/>
    </row>
    <row r="714" spans="4:5" ht="15.75" customHeight="1">
      <c r="D714" s="232"/>
      <c r="E714" s="232"/>
    </row>
    <row r="715" spans="4:5" ht="15.75" customHeight="1">
      <c r="D715" s="232"/>
      <c r="E715" s="232"/>
    </row>
    <row r="716" spans="4:5" ht="15.75" customHeight="1">
      <c r="D716" s="232"/>
      <c r="E716" s="232"/>
    </row>
    <row r="717" spans="4:5" ht="15.75" customHeight="1">
      <c r="D717" s="232"/>
      <c r="E717" s="232"/>
    </row>
    <row r="718" spans="4:5" ht="15.75" customHeight="1">
      <c r="D718" s="232"/>
      <c r="E718" s="232"/>
    </row>
    <row r="719" spans="4:5" ht="15.75" customHeight="1">
      <c r="D719" s="232"/>
      <c r="E719" s="232"/>
    </row>
    <row r="720" spans="4:5" ht="15.75" customHeight="1">
      <c r="D720" s="232"/>
      <c r="E720" s="232"/>
    </row>
    <row r="721" spans="4:5" ht="15.75" customHeight="1">
      <c r="D721" s="232"/>
      <c r="E721" s="232"/>
    </row>
    <row r="722" spans="4:5" ht="15.75" customHeight="1">
      <c r="D722" s="232"/>
      <c r="E722" s="232"/>
    </row>
    <row r="723" spans="4:5" ht="15.75" customHeight="1">
      <c r="D723" s="232"/>
      <c r="E723" s="232"/>
    </row>
    <row r="724" spans="4:5" ht="15.75" customHeight="1">
      <c r="D724" s="232"/>
      <c r="E724" s="232"/>
    </row>
    <row r="725" spans="4:5" ht="15.75" customHeight="1">
      <c r="D725" s="232"/>
      <c r="E725" s="232"/>
    </row>
    <row r="726" spans="4:5" ht="15.75" customHeight="1">
      <c r="D726" s="232"/>
      <c r="E726" s="232"/>
    </row>
    <row r="727" spans="4:5" ht="15.75" customHeight="1">
      <c r="D727" s="232"/>
      <c r="E727" s="232"/>
    </row>
    <row r="728" spans="4:5" ht="15.75" customHeight="1">
      <c r="D728" s="232"/>
      <c r="E728" s="232"/>
    </row>
    <row r="729" spans="4:5" ht="15.75" customHeight="1">
      <c r="D729" s="232"/>
      <c r="E729" s="232"/>
    </row>
    <row r="730" spans="4:5" ht="15.75" customHeight="1">
      <c r="D730" s="232"/>
      <c r="E730" s="232"/>
    </row>
    <row r="731" spans="4:5" ht="15.75" customHeight="1">
      <c r="D731" s="232"/>
      <c r="E731" s="232"/>
    </row>
    <row r="732" spans="4:5" ht="15.75" customHeight="1">
      <c r="D732" s="232"/>
      <c r="E732" s="232"/>
    </row>
    <row r="733" spans="4:5" ht="15.75" customHeight="1">
      <c r="D733" s="232"/>
      <c r="E733" s="232"/>
    </row>
    <row r="734" spans="4:5" ht="15.75" customHeight="1">
      <c r="D734" s="232"/>
      <c r="E734" s="232"/>
    </row>
    <row r="735" spans="4:5" ht="15.75" customHeight="1">
      <c r="D735" s="232"/>
      <c r="E735" s="232"/>
    </row>
    <row r="736" spans="4:5" ht="15.75" customHeight="1">
      <c r="D736" s="232"/>
      <c r="E736" s="232"/>
    </row>
    <row r="737" spans="4:5" ht="15.75" customHeight="1">
      <c r="D737" s="232"/>
      <c r="E737" s="232"/>
    </row>
    <row r="738" spans="4:5" ht="15.75" customHeight="1">
      <c r="D738" s="232"/>
      <c r="E738" s="232"/>
    </row>
    <row r="739" spans="4:5" ht="15.75" customHeight="1">
      <c r="D739" s="232"/>
      <c r="E739" s="232"/>
    </row>
    <row r="740" spans="4:5" ht="15.75" customHeight="1">
      <c r="D740" s="232"/>
      <c r="E740" s="232"/>
    </row>
    <row r="741" spans="4:5" ht="15.75" customHeight="1">
      <c r="D741" s="232"/>
      <c r="E741" s="232"/>
    </row>
    <row r="742" spans="4:5" ht="15.75" customHeight="1">
      <c r="D742" s="232"/>
      <c r="E742" s="232"/>
    </row>
    <row r="743" spans="4:5" ht="15.75" customHeight="1">
      <c r="D743" s="232"/>
      <c r="E743" s="232"/>
    </row>
    <row r="744" spans="4:5" ht="15.75" customHeight="1">
      <c r="D744" s="232"/>
      <c r="E744" s="232"/>
    </row>
    <row r="745" spans="4:5" ht="15.75" customHeight="1">
      <c r="D745" s="232"/>
      <c r="E745" s="232"/>
    </row>
    <row r="746" spans="4:5" ht="15.75" customHeight="1">
      <c r="D746" s="232"/>
      <c r="E746" s="232"/>
    </row>
    <row r="747" spans="4:5" ht="15.75" customHeight="1">
      <c r="D747" s="232"/>
      <c r="E747" s="232"/>
    </row>
    <row r="748" spans="4:5" ht="15.75" customHeight="1">
      <c r="D748" s="232"/>
      <c r="E748" s="232"/>
    </row>
    <row r="749" spans="4:5" ht="15.75" customHeight="1">
      <c r="D749" s="232"/>
      <c r="E749" s="232"/>
    </row>
    <row r="750" spans="4:5" ht="15.75" customHeight="1">
      <c r="D750" s="232"/>
      <c r="E750" s="232"/>
    </row>
    <row r="751" spans="4:5" ht="15.75" customHeight="1">
      <c r="D751" s="232"/>
      <c r="E751" s="232"/>
    </row>
    <row r="752" spans="4:5" ht="15.75" customHeight="1">
      <c r="D752" s="232"/>
      <c r="E752" s="232"/>
    </row>
    <row r="753" spans="4:5" ht="15.75" customHeight="1">
      <c r="D753" s="232"/>
      <c r="E753" s="232"/>
    </row>
    <row r="754" spans="4:5" ht="15.75" customHeight="1">
      <c r="D754" s="232"/>
      <c r="E754" s="232"/>
    </row>
    <row r="755" spans="4:5" ht="15.75" customHeight="1">
      <c r="D755" s="232"/>
      <c r="E755" s="232"/>
    </row>
    <row r="756" spans="4:5" ht="15.75" customHeight="1">
      <c r="D756" s="232"/>
      <c r="E756" s="232"/>
    </row>
    <row r="757" spans="4:5" ht="15.75" customHeight="1">
      <c r="D757" s="232"/>
      <c r="E757" s="232"/>
    </row>
    <row r="758" spans="4:5" ht="15.75" customHeight="1">
      <c r="D758" s="232"/>
      <c r="E758" s="232"/>
    </row>
    <row r="759" spans="4:5" ht="15.75" customHeight="1">
      <c r="D759" s="232"/>
      <c r="E759" s="232"/>
    </row>
    <row r="760" spans="4:5" ht="15.75" customHeight="1">
      <c r="D760" s="232"/>
      <c r="E760" s="232"/>
    </row>
    <row r="761" spans="4:5" ht="15.75" customHeight="1">
      <c r="D761" s="232"/>
      <c r="E761" s="232"/>
    </row>
    <row r="762" spans="4:5" ht="15.75" customHeight="1">
      <c r="D762" s="232"/>
      <c r="E762" s="232"/>
    </row>
    <row r="763" spans="4:5" ht="15.75" customHeight="1">
      <c r="D763" s="232"/>
      <c r="E763" s="232"/>
    </row>
    <row r="764" spans="4:5" ht="15.75" customHeight="1">
      <c r="D764" s="232"/>
      <c r="E764" s="232"/>
    </row>
    <row r="765" spans="4:5" ht="15.75" customHeight="1">
      <c r="D765" s="232"/>
      <c r="E765" s="232"/>
    </row>
    <row r="766" spans="4:5" ht="15.75" customHeight="1">
      <c r="D766" s="232"/>
      <c r="E766" s="232"/>
    </row>
    <row r="767" spans="4:5" ht="15.75" customHeight="1">
      <c r="D767" s="232"/>
      <c r="E767" s="232"/>
    </row>
    <row r="768" spans="4:5" ht="15.75" customHeight="1">
      <c r="D768" s="232"/>
      <c r="E768" s="232"/>
    </row>
    <row r="769" spans="4:5" ht="15.75" customHeight="1">
      <c r="D769" s="232"/>
      <c r="E769" s="232"/>
    </row>
    <row r="770" spans="4:5" ht="15.75" customHeight="1">
      <c r="D770" s="232"/>
      <c r="E770" s="232"/>
    </row>
    <row r="771" spans="4:5" ht="15.75" customHeight="1">
      <c r="D771" s="232"/>
      <c r="E771" s="232"/>
    </row>
    <row r="772" spans="4:5" ht="15.75" customHeight="1">
      <c r="D772" s="232"/>
      <c r="E772" s="232"/>
    </row>
    <row r="773" spans="4:5" ht="15.75" customHeight="1">
      <c r="D773" s="232"/>
      <c r="E773" s="232"/>
    </row>
    <row r="774" spans="4:5" ht="15.75" customHeight="1">
      <c r="D774" s="232"/>
      <c r="E774" s="232"/>
    </row>
    <row r="775" spans="4:5" ht="15.75" customHeight="1">
      <c r="D775" s="232"/>
      <c r="E775" s="232"/>
    </row>
    <row r="776" spans="4:5" ht="15.75" customHeight="1">
      <c r="D776" s="232"/>
      <c r="E776" s="232"/>
    </row>
    <row r="777" spans="4:5" ht="15.75" customHeight="1">
      <c r="D777" s="232"/>
      <c r="E777" s="232"/>
    </row>
    <row r="778" spans="4:5" ht="15.75" customHeight="1">
      <c r="D778" s="232"/>
      <c r="E778" s="232"/>
    </row>
    <row r="779" spans="4:5" ht="15.75" customHeight="1">
      <c r="D779" s="232"/>
      <c r="E779" s="232"/>
    </row>
    <row r="780" spans="4:5" ht="15.75" customHeight="1">
      <c r="D780" s="232"/>
      <c r="E780" s="232"/>
    </row>
    <row r="781" spans="4:5" ht="15.75" customHeight="1">
      <c r="D781" s="232"/>
      <c r="E781" s="232"/>
    </row>
    <row r="782" spans="4:5" ht="15.75" customHeight="1">
      <c r="D782" s="232"/>
      <c r="E782" s="232"/>
    </row>
    <row r="783" spans="4:5" ht="15.75" customHeight="1">
      <c r="D783" s="232"/>
      <c r="E783" s="232"/>
    </row>
    <row r="784" spans="4:5" ht="15.75" customHeight="1">
      <c r="D784" s="232"/>
      <c r="E784" s="232"/>
    </row>
    <row r="785" spans="4:5" ht="15.75" customHeight="1">
      <c r="D785" s="232"/>
      <c r="E785" s="232"/>
    </row>
    <row r="786" spans="4:5" ht="15.75" customHeight="1">
      <c r="D786" s="232"/>
      <c r="E786" s="232"/>
    </row>
    <row r="787" spans="4:5" ht="15.75" customHeight="1">
      <c r="D787" s="232"/>
      <c r="E787" s="232"/>
    </row>
    <row r="788" spans="4:5" ht="15.75" customHeight="1">
      <c r="D788" s="232"/>
      <c r="E788" s="232"/>
    </row>
    <row r="789" spans="4:5" ht="15.75" customHeight="1">
      <c r="D789" s="232"/>
      <c r="E789" s="232"/>
    </row>
    <row r="790" spans="4:5" ht="15.75" customHeight="1">
      <c r="D790" s="232"/>
      <c r="E790" s="232"/>
    </row>
    <row r="791" spans="4:5" ht="15.75" customHeight="1">
      <c r="D791" s="232"/>
      <c r="E791" s="232"/>
    </row>
    <row r="792" spans="4:5" ht="15.75" customHeight="1">
      <c r="D792" s="232"/>
      <c r="E792" s="232"/>
    </row>
    <row r="793" spans="4:5" ht="15.75" customHeight="1">
      <c r="D793" s="232"/>
      <c r="E793" s="232"/>
    </row>
    <row r="794" spans="4:5" ht="15.75" customHeight="1">
      <c r="D794" s="232"/>
      <c r="E794" s="232"/>
    </row>
    <row r="795" spans="4:5" ht="15.75" customHeight="1">
      <c r="D795" s="232"/>
      <c r="E795" s="232"/>
    </row>
    <row r="796" spans="4:5" ht="15.75" customHeight="1">
      <c r="D796" s="232"/>
      <c r="E796" s="232"/>
    </row>
    <row r="797" spans="4:5" ht="15.75" customHeight="1">
      <c r="D797" s="232"/>
      <c r="E797" s="232"/>
    </row>
    <row r="798" spans="4:5" ht="15.75" customHeight="1">
      <c r="D798" s="232"/>
      <c r="E798" s="232"/>
    </row>
    <row r="799" spans="4:5" ht="15.75" customHeight="1">
      <c r="D799" s="232"/>
      <c r="E799" s="232"/>
    </row>
    <row r="800" spans="4:5" ht="15.75" customHeight="1">
      <c r="D800" s="232"/>
      <c r="E800" s="232"/>
    </row>
    <row r="801" spans="4:5" ht="15.75" customHeight="1">
      <c r="D801" s="232"/>
      <c r="E801" s="232"/>
    </row>
    <row r="802" spans="4:5" ht="15.75" customHeight="1">
      <c r="D802" s="232"/>
      <c r="E802" s="232"/>
    </row>
    <row r="803" spans="4:5" ht="15.75" customHeight="1">
      <c r="D803" s="232"/>
      <c r="E803" s="232"/>
    </row>
    <row r="804" spans="4:5" ht="15.75" customHeight="1">
      <c r="D804" s="232"/>
      <c r="E804" s="232"/>
    </row>
    <row r="805" spans="4:5" ht="15.75" customHeight="1">
      <c r="D805" s="232"/>
      <c r="E805" s="232"/>
    </row>
    <row r="806" spans="4:5" ht="15.75" customHeight="1">
      <c r="D806" s="232"/>
      <c r="E806" s="232"/>
    </row>
    <row r="807" spans="4:5" ht="15.75" customHeight="1">
      <c r="D807" s="232"/>
      <c r="E807" s="232"/>
    </row>
    <row r="808" spans="4:5" ht="15.75" customHeight="1">
      <c r="D808" s="232"/>
      <c r="E808" s="232"/>
    </row>
    <row r="809" spans="4:5" ht="15.75" customHeight="1">
      <c r="D809" s="232"/>
      <c r="E809" s="232"/>
    </row>
    <row r="810" spans="4:5" ht="15.75" customHeight="1">
      <c r="D810" s="232"/>
      <c r="E810" s="232"/>
    </row>
    <row r="811" spans="4:5" ht="15.75" customHeight="1">
      <c r="D811" s="232"/>
      <c r="E811" s="232"/>
    </row>
    <row r="812" spans="4:5" ht="15.75" customHeight="1">
      <c r="D812" s="232"/>
      <c r="E812" s="232"/>
    </row>
    <row r="813" spans="4:5" ht="15.75" customHeight="1">
      <c r="D813" s="232"/>
      <c r="E813" s="232"/>
    </row>
    <row r="814" spans="4:5" ht="15.75" customHeight="1">
      <c r="D814" s="232"/>
      <c r="E814" s="232"/>
    </row>
    <row r="815" spans="4:5" ht="15.75" customHeight="1">
      <c r="D815" s="232"/>
      <c r="E815" s="232"/>
    </row>
    <row r="816" spans="4:5" ht="15.75" customHeight="1">
      <c r="D816" s="232"/>
      <c r="E816" s="232"/>
    </row>
    <row r="817" spans="4:5" ht="15.75" customHeight="1">
      <c r="D817" s="232"/>
      <c r="E817" s="232"/>
    </row>
    <row r="818" spans="4:5" ht="15.75" customHeight="1">
      <c r="D818" s="232"/>
      <c r="E818" s="232"/>
    </row>
    <row r="819" spans="4:5" ht="15.75" customHeight="1">
      <c r="D819" s="232"/>
      <c r="E819" s="232"/>
    </row>
    <row r="820" spans="4:5" ht="15.75" customHeight="1">
      <c r="D820" s="232"/>
      <c r="E820" s="232"/>
    </row>
    <row r="821" spans="4:5" ht="15.75" customHeight="1">
      <c r="D821" s="232"/>
      <c r="E821" s="232"/>
    </row>
    <row r="822" spans="4:5" ht="15.75" customHeight="1">
      <c r="D822" s="232"/>
      <c r="E822" s="232"/>
    </row>
    <row r="823" spans="4:5" ht="15.75" customHeight="1">
      <c r="D823" s="232"/>
      <c r="E823" s="232"/>
    </row>
    <row r="824" spans="4:5" ht="15.75" customHeight="1">
      <c r="D824" s="232"/>
      <c r="E824" s="232"/>
    </row>
    <row r="825" spans="4:5" ht="15.75" customHeight="1">
      <c r="D825" s="232"/>
      <c r="E825" s="232"/>
    </row>
    <row r="826" spans="4:5" ht="15.75" customHeight="1">
      <c r="D826" s="232"/>
      <c r="E826" s="232"/>
    </row>
    <row r="827" spans="4:5" ht="15.75" customHeight="1">
      <c r="D827" s="232"/>
      <c r="E827" s="232"/>
    </row>
    <row r="828" spans="4:5" ht="15.75" customHeight="1">
      <c r="D828" s="232"/>
      <c r="E828" s="232"/>
    </row>
    <row r="829" spans="4:5" ht="15.75" customHeight="1">
      <c r="D829" s="232"/>
      <c r="E829" s="232"/>
    </row>
    <row r="830" spans="4:5" ht="15.75" customHeight="1">
      <c r="D830" s="232"/>
      <c r="E830" s="232"/>
    </row>
    <row r="831" spans="4:5" ht="15.75" customHeight="1">
      <c r="D831" s="232"/>
      <c r="E831" s="232"/>
    </row>
    <row r="832" spans="4:5" ht="15.75" customHeight="1">
      <c r="D832" s="232"/>
      <c r="E832" s="232"/>
    </row>
    <row r="833" spans="4:5" ht="15.75" customHeight="1">
      <c r="D833" s="232"/>
      <c r="E833" s="232"/>
    </row>
    <row r="834" spans="4:5" ht="15.75" customHeight="1">
      <c r="D834" s="232"/>
      <c r="E834" s="232"/>
    </row>
    <row r="835" spans="4:5" ht="15.75" customHeight="1">
      <c r="D835" s="232"/>
      <c r="E835" s="232"/>
    </row>
    <row r="836" spans="4:5" ht="15.75" customHeight="1">
      <c r="D836" s="232"/>
      <c r="E836" s="232"/>
    </row>
    <row r="837" spans="4:5" ht="15.75" customHeight="1">
      <c r="D837" s="232"/>
      <c r="E837" s="232"/>
    </row>
    <row r="838" spans="4:5" ht="15.75" customHeight="1">
      <c r="D838" s="232"/>
      <c r="E838" s="232"/>
    </row>
    <row r="839" spans="4:5" ht="15.75" customHeight="1">
      <c r="D839" s="232"/>
      <c r="E839" s="232"/>
    </row>
    <row r="840" spans="4:5" ht="15.75" customHeight="1">
      <c r="D840" s="232"/>
      <c r="E840" s="232"/>
    </row>
    <row r="841" spans="4:5" ht="15.75" customHeight="1">
      <c r="D841" s="232"/>
      <c r="E841" s="232"/>
    </row>
    <row r="842" spans="4:5" ht="15.75" customHeight="1">
      <c r="D842" s="232"/>
      <c r="E842" s="232"/>
    </row>
    <row r="843" spans="4:5" ht="15.75" customHeight="1">
      <c r="D843" s="232"/>
      <c r="E843" s="232"/>
    </row>
    <row r="844" spans="4:5" ht="15.75" customHeight="1">
      <c r="D844" s="232"/>
      <c r="E844" s="232"/>
    </row>
    <row r="845" spans="4:5" ht="15.75" customHeight="1">
      <c r="D845" s="232"/>
      <c r="E845" s="232"/>
    </row>
    <row r="846" spans="4:5" ht="15.75" customHeight="1">
      <c r="D846" s="232"/>
      <c r="E846" s="232"/>
    </row>
    <row r="847" spans="4:5" ht="15.75" customHeight="1">
      <c r="D847" s="232"/>
      <c r="E847" s="232"/>
    </row>
    <row r="848" spans="4:5" ht="15.75" customHeight="1">
      <c r="D848" s="232"/>
      <c r="E848" s="232"/>
    </row>
    <row r="849" spans="4:5" ht="15.75" customHeight="1">
      <c r="D849" s="232"/>
      <c r="E849" s="232"/>
    </row>
    <row r="850" spans="4:5" ht="15.75" customHeight="1">
      <c r="D850" s="232"/>
      <c r="E850" s="232"/>
    </row>
    <row r="851" spans="4:5" ht="15.75" customHeight="1">
      <c r="D851" s="232"/>
      <c r="E851" s="232"/>
    </row>
    <row r="852" spans="4:5" ht="15.75" customHeight="1">
      <c r="D852" s="232"/>
      <c r="E852" s="232"/>
    </row>
    <row r="853" spans="4:5" ht="15.75" customHeight="1">
      <c r="D853" s="232"/>
      <c r="E853" s="232"/>
    </row>
    <row r="854" spans="4:5" ht="15.75" customHeight="1">
      <c r="D854" s="232"/>
      <c r="E854" s="232"/>
    </row>
    <row r="855" spans="4:5" ht="15.75" customHeight="1">
      <c r="D855" s="232"/>
      <c r="E855" s="232"/>
    </row>
    <row r="856" spans="4:5" ht="15.75" customHeight="1">
      <c r="D856" s="232"/>
      <c r="E856" s="232"/>
    </row>
    <row r="857" spans="4:5" ht="15.75" customHeight="1">
      <c r="D857" s="232"/>
      <c r="E857" s="232"/>
    </row>
    <row r="858" spans="4:5" ht="15.75" customHeight="1">
      <c r="D858" s="232"/>
      <c r="E858" s="232"/>
    </row>
    <row r="859" spans="4:5" ht="15.75" customHeight="1">
      <c r="D859" s="232"/>
      <c r="E859" s="232"/>
    </row>
    <row r="860" spans="4:5" ht="15.75" customHeight="1">
      <c r="D860" s="232"/>
      <c r="E860" s="232"/>
    </row>
    <row r="861" spans="4:5" ht="15.75" customHeight="1">
      <c r="D861" s="232"/>
      <c r="E861" s="232"/>
    </row>
    <row r="862" spans="4:5" ht="15.75" customHeight="1">
      <c r="D862" s="232"/>
      <c r="E862" s="232"/>
    </row>
    <row r="863" spans="4:5" ht="15.75" customHeight="1">
      <c r="D863" s="232"/>
      <c r="E863" s="232"/>
    </row>
    <row r="864" spans="4:5" ht="15.75" customHeight="1">
      <c r="D864" s="232"/>
      <c r="E864" s="232"/>
    </row>
    <row r="865" spans="4:5" ht="15.75" customHeight="1">
      <c r="D865" s="232"/>
      <c r="E865" s="232"/>
    </row>
    <row r="866" spans="4:5" ht="15.75" customHeight="1">
      <c r="D866" s="232"/>
      <c r="E866" s="232"/>
    </row>
    <row r="867" spans="4:5" ht="15.75" customHeight="1">
      <c r="D867" s="232"/>
      <c r="E867" s="232"/>
    </row>
    <row r="868" spans="4:5" ht="15.75" customHeight="1">
      <c r="D868" s="232"/>
      <c r="E868" s="232"/>
    </row>
    <row r="869" spans="4:5" ht="15.75" customHeight="1">
      <c r="D869" s="232"/>
      <c r="E869" s="232"/>
    </row>
    <row r="870" spans="4:5" ht="15.75" customHeight="1">
      <c r="D870" s="232"/>
      <c r="E870" s="232"/>
    </row>
    <row r="871" spans="4:5" ht="15.75" customHeight="1">
      <c r="D871" s="232"/>
      <c r="E871" s="232"/>
    </row>
    <row r="872" spans="4:5" ht="15.75" customHeight="1">
      <c r="D872" s="232"/>
      <c r="E872" s="232"/>
    </row>
    <row r="873" spans="4:5" ht="15.75" customHeight="1">
      <c r="D873" s="232"/>
      <c r="E873" s="232"/>
    </row>
    <row r="874" spans="4:5" ht="15.75" customHeight="1">
      <c r="D874" s="232"/>
      <c r="E874" s="232"/>
    </row>
    <row r="875" spans="4:5" ht="15.75" customHeight="1">
      <c r="D875" s="232"/>
      <c r="E875" s="232"/>
    </row>
    <row r="876" spans="4:5" ht="15.75" customHeight="1">
      <c r="D876" s="232"/>
      <c r="E876" s="232"/>
    </row>
    <row r="877" spans="4:5" ht="15.75" customHeight="1">
      <c r="D877" s="232"/>
      <c r="E877" s="232"/>
    </row>
    <row r="878" spans="4:5" ht="15.75" customHeight="1">
      <c r="D878" s="232"/>
      <c r="E878" s="232"/>
    </row>
    <row r="879" spans="4:5" ht="15.75" customHeight="1">
      <c r="D879" s="232"/>
      <c r="E879" s="232"/>
    </row>
    <row r="880" spans="4:5" ht="15.75" customHeight="1">
      <c r="D880" s="232"/>
      <c r="E880" s="232"/>
    </row>
    <row r="881" spans="4:5" ht="15.75" customHeight="1">
      <c r="D881" s="232"/>
      <c r="E881" s="232"/>
    </row>
    <row r="882" spans="4:5" ht="15.75" customHeight="1">
      <c r="D882" s="232"/>
      <c r="E882" s="232"/>
    </row>
    <row r="883" spans="4:5" ht="15.75" customHeight="1">
      <c r="D883" s="232"/>
      <c r="E883" s="232"/>
    </row>
    <row r="884" spans="4:5" ht="15.75" customHeight="1">
      <c r="D884" s="232"/>
      <c r="E884" s="232"/>
    </row>
    <row r="885" spans="4:5" ht="15.75" customHeight="1">
      <c r="D885" s="232"/>
      <c r="E885" s="232"/>
    </row>
    <row r="886" spans="4:5" ht="15.75" customHeight="1">
      <c r="D886" s="232"/>
      <c r="E886" s="232"/>
    </row>
    <row r="887" spans="4:5" ht="15.75" customHeight="1">
      <c r="D887" s="232"/>
      <c r="E887" s="232"/>
    </row>
    <row r="888" spans="4:5" ht="15.75" customHeight="1">
      <c r="D888" s="232"/>
      <c r="E888" s="232"/>
    </row>
    <row r="889" spans="4:5" ht="15.75" customHeight="1">
      <c r="D889" s="232"/>
      <c r="E889" s="232"/>
    </row>
    <row r="890" spans="4:5" ht="15.75" customHeight="1">
      <c r="D890" s="232"/>
      <c r="E890" s="232"/>
    </row>
    <row r="891" spans="4:5" ht="15.75" customHeight="1">
      <c r="D891" s="232"/>
      <c r="E891" s="232"/>
    </row>
    <row r="892" spans="4:5" ht="15.75" customHeight="1">
      <c r="D892" s="232"/>
      <c r="E892" s="232"/>
    </row>
    <row r="893" spans="4:5" ht="15.75" customHeight="1">
      <c r="D893" s="232"/>
      <c r="E893" s="232"/>
    </row>
    <row r="894" spans="4:5" ht="15.75" customHeight="1">
      <c r="D894" s="232"/>
      <c r="E894" s="232"/>
    </row>
    <row r="895" spans="4:5" ht="15.75" customHeight="1">
      <c r="D895" s="232"/>
      <c r="E895" s="232"/>
    </row>
    <row r="896" spans="4:5" ht="15.75" customHeight="1">
      <c r="D896" s="232"/>
      <c r="E896" s="232"/>
    </row>
    <row r="897" spans="4:5" ht="15.75" customHeight="1">
      <c r="D897" s="232"/>
      <c r="E897" s="232"/>
    </row>
    <row r="898" spans="4:5" ht="15.75" customHeight="1">
      <c r="D898" s="232"/>
      <c r="E898" s="232"/>
    </row>
    <row r="899" spans="4:5" ht="15.75" customHeight="1">
      <c r="D899" s="232"/>
      <c r="E899" s="232"/>
    </row>
    <row r="900" spans="4:5" ht="15.75" customHeight="1">
      <c r="D900" s="232"/>
      <c r="E900" s="232"/>
    </row>
    <row r="901" spans="4:5" ht="15.75" customHeight="1">
      <c r="D901" s="232"/>
      <c r="E901" s="232"/>
    </row>
    <row r="902" spans="4:5" ht="15.75" customHeight="1">
      <c r="D902" s="232"/>
      <c r="E902" s="232"/>
    </row>
    <row r="903" spans="4:5" ht="15.75" customHeight="1">
      <c r="D903" s="232"/>
      <c r="E903" s="232"/>
    </row>
    <row r="904" spans="4:5" ht="15.75" customHeight="1">
      <c r="D904" s="232"/>
      <c r="E904" s="232"/>
    </row>
    <row r="905" spans="4:5" ht="15.75" customHeight="1">
      <c r="D905" s="232"/>
      <c r="E905" s="232"/>
    </row>
    <row r="906" spans="4:5" ht="15.75" customHeight="1">
      <c r="D906" s="232"/>
      <c r="E906" s="232"/>
    </row>
    <row r="907" spans="4:5" ht="15.75" customHeight="1">
      <c r="D907" s="232"/>
      <c r="E907" s="232"/>
    </row>
    <row r="908" spans="4:5" ht="15.75" customHeight="1">
      <c r="D908" s="232"/>
      <c r="E908" s="232"/>
    </row>
    <row r="909" spans="4:5" ht="15.75" customHeight="1">
      <c r="D909" s="232"/>
      <c r="E909" s="232"/>
    </row>
    <row r="910" spans="4:5" ht="15.75" customHeight="1">
      <c r="D910" s="232"/>
      <c r="E910" s="232"/>
    </row>
    <row r="911" spans="4:5" ht="15.75" customHeight="1">
      <c r="D911" s="232"/>
      <c r="E911" s="232"/>
    </row>
    <row r="912" spans="4:5" ht="15.75" customHeight="1">
      <c r="D912" s="232"/>
      <c r="E912" s="232"/>
    </row>
    <row r="913" spans="4:5" ht="15.75" customHeight="1">
      <c r="D913" s="232"/>
      <c r="E913" s="232"/>
    </row>
    <row r="914" spans="4:5" ht="15.75" customHeight="1">
      <c r="D914" s="232"/>
      <c r="E914" s="232"/>
    </row>
    <row r="915" spans="4:5" ht="15.75" customHeight="1">
      <c r="D915" s="232"/>
      <c r="E915" s="232"/>
    </row>
    <row r="916" spans="4:5" ht="15.75" customHeight="1">
      <c r="D916" s="232"/>
      <c r="E916" s="232"/>
    </row>
    <row r="917" spans="4:5" ht="15.75" customHeight="1">
      <c r="D917" s="232"/>
      <c r="E917" s="232"/>
    </row>
    <row r="918" spans="4:5" ht="15.75" customHeight="1">
      <c r="D918" s="232"/>
      <c r="E918" s="232"/>
    </row>
    <row r="919" spans="4:5" ht="15.75" customHeight="1">
      <c r="D919" s="232"/>
      <c r="E919" s="232"/>
    </row>
    <row r="920" spans="4:5" ht="15.75" customHeight="1">
      <c r="D920" s="232"/>
      <c r="E920" s="232"/>
    </row>
    <row r="921" spans="4:5" ht="15.75" customHeight="1">
      <c r="D921" s="232"/>
      <c r="E921" s="232"/>
    </row>
    <row r="922" spans="4:5" ht="15.75" customHeight="1">
      <c r="D922" s="232"/>
      <c r="E922" s="232"/>
    </row>
    <row r="923" spans="4:5" ht="15.75" customHeight="1">
      <c r="D923" s="232"/>
      <c r="E923" s="232"/>
    </row>
    <row r="924" spans="4:5" ht="15.75" customHeight="1">
      <c r="D924" s="232"/>
      <c r="E924" s="232"/>
    </row>
    <row r="925" spans="4:5" ht="15.75" customHeight="1">
      <c r="D925" s="232"/>
      <c r="E925" s="232"/>
    </row>
    <row r="926" spans="4:5" ht="15.75" customHeight="1">
      <c r="D926" s="232"/>
      <c r="E926" s="232"/>
    </row>
    <row r="927" spans="4:5" ht="15.75" customHeight="1">
      <c r="D927" s="232"/>
      <c r="E927" s="232"/>
    </row>
    <row r="928" spans="4:5" ht="15.75" customHeight="1">
      <c r="D928" s="232"/>
      <c r="E928" s="232"/>
    </row>
    <row r="929" spans="4:5" ht="15.75" customHeight="1">
      <c r="D929" s="232"/>
      <c r="E929" s="232"/>
    </row>
    <row r="930" spans="4:5" ht="15.75" customHeight="1">
      <c r="D930" s="232"/>
      <c r="E930" s="232"/>
    </row>
    <row r="931" spans="4:5" ht="15.75" customHeight="1">
      <c r="D931" s="232"/>
      <c r="E931" s="232"/>
    </row>
    <row r="932" spans="4:5" ht="15.75" customHeight="1">
      <c r="D932" s="232"/>
      <c r="E932" s="232"/>
    </row>
    <row r="933" spans="4:5" ht="15.75" customHeight="1">
      <c r="D933" s="232"/>
      <c r="E933" s="232"/>
    </row>
    <row r="934" spans="4:5" ht="15.75" customHeight="1">
      <c r="D934" s="232"/>
      <c r="E934" s="232"/>
    </row>
    <row r="935" spans="4:5" ht="15.75" customHeight="1">
      <c r="D935" s="232"/>
      <c r="E935" s="232"/>
    </row>
    <row r="936" spans="4:5" ht="15.75" customHeight="1">
      <c r="D936" s="232"/>
      <c r="E936" s="232"/>
    </row>
    <row r="937" spans="4:5" ht="15.75" customHeight="1">
      <c r="D937" s="232"/>
      <c r="E937" s="232"/>
    </row>
    <row r="938" spans="4:5" ht="15.75" customHeight="1">
      <c r="D938" s="232"/>
      <c r="E938" s="232"/>
    </row>
    <row r="939" spans="4:5" ht="15.75" customHeight="1">
      <c r="D939" s="232"/>
      <c r="E939" s="232"/>
    </row>
    <row r="940" spans="4:5" ht="15.75" customHeight="1">
      <c r="D940" s="232"/>
      <c r="E940" s="232"/>
    </row>
    <row r="941" spans="4:5" ht="15.75" customHeight="1">
      <c r="D941" s="232"/>
      <c r="E941" s="232"/>
    </row>
    <row r="942" spans="4:5" ht="15.75" customHeight="1">
      <c r="D942" s="232"/>
      <c r="E942" s="232"/>
    </row>
    <row r="943" spans="4:5" ht="15.75" customHeight="1">
      <c r="D943" s="232"/>
      <c r="E943" s="232"/>
    </row>
    <row r="944" spans="4:5" ht="15.75" customHeight="1">
      <c r="D944" s="232"/>
      <c r="E944" s="232"/>
    </row>
    <row r="945" spans="4:5" ht="15.75" customHeight="1">
      <c r="D945" s="232"/>
      <c r="E945" s="232"/>
    </row>
    <row r="946" spans="4:5" ht="15.75" customHeight="1">
      <c r="D946" s="232"/>
      <c r="E946" s="232"/>
    </row>
    <row r="947" spans="4:5" ht="15.75" customHeight="1">
      <c r="D947" s="232"/>
      <c r="E947" s="232"/>
    </row>
    <row r="948" spans="4:5" ht="15.75" customHeight="1">
      <c r="D948" s="232"/>
      <c r="E948" s="232"/>
    </row>
    <row r="949" spans="4:5" ht="15.75" customHeight="1">
      <c r="D949" s="232"/>
      <c r="E949" s="232"/>
    </row>
    <row r="950" spans="4:5" ht="15.75" customHeight="1">
      <c r="D950" s="232"/>
      <c r="E950" s="232"/>
    </row>
    <row r="951" spans="4:5" ht="15.75" customHeight="1">
      <c r="D951" s="232"/>
      <c r="E951" s="232"/>
    </row>
    <row r="952" spans="4:5" ht="15.75" customHeight="1">
      <c r="D952" s="232"/>
      <c r="E952" s="232"/>
    </row>
    <row r="953" spans="4:5" ht="15.75" customHeight="1">
      <c r="D953" s="232"/>
      <c r="E953" s="232"/>
    </row>
    <row r="954" spans="4:5" ht="15.75" customHeight="1">
      <c r="D954" s="232"/>
      <c r="E954" s="232"/>
    </row>
    <row r="955" spans="4:5" ht="15.75" customHeight="1">
      <c r="D955" s="232"/>
      <c r="E955" s="232"/>
    </row>
    <row r="956" spans="4:5" ht="15.75" customHeight="1">
      <c r="D956" s="232"/>
      <c r="E956" s="232"/>
    </row>
    <row r="957" spans="4:5" ht="15.75" customHeight="1">
      <c r="D957" s="232"/>
      <c r="E957" s="232"/>
    </row>
    <row r="958" spans="4:5" ht="15.75" customHeight="1">
      <c r="D958" s="232"/>
      <c r="E958" s="232"/>
    </row>
    <row r="959" spans="4:5" ht="15.75" customHeight="1">
      <c r="D959" s="232"/>
      <c r="E959" s="232"/>
    </row>
    <row r="960" spans="4:5" ht="15.75" customHeight="1">
      <c r="D960" s="232"/>
      <c r="E960" s="232"/>
    </row>
    <row r="961" spans="4:5" ht="15.75" customHeight="1">
      <c r="D961" s="232"/>
      <c r="E961" s="232"/>
    </row>
    <row r="962" spans="4:5" ht="15.75" customHeight="1">
      <c r="D962" s="232"/>
      <c r="E962" s="232"/>
    </row>
    <row r="963" spans="4:5" ht="15.75" customHeight="1">
      <c r="D963" s="232"/>
      <c r="E963" s="232"/>
    </row>
    <row r="964" spans="4:5" ht="15.75" customHeight="1">
      <c r="D964" s="232"/>
      <c r="E964" s="232"/>
    </row>
    <row r="965" spans="4:5" ht="15.75" customHeight="1">
      <c r="D965" s="232"/>
      <c r="E965" s="232"/>
    </row>
    <row r="966" spans="4:5" ht="15.75" customHeight="1">
      <c r="D966" s="232"/>
      <c r="E966" s="232"/>
    </row>
    <row r="967" spans="4:5" ht="15.75" customHeight="1">
      <c r="D967" s="232"/>
      <c r="E967" s="232"/>
    </row>
    <row r="968" spans="4:5" ht="15.75" customHeight="1">
      <c r="D968" s="232"/>
      <c r="E968" s="232"/>
    </row>
    <row r="969" spans="4:5" ht="15.75" customHeight="1">
      <c r="D969" s="232"/>
      <c r="E969" s="232"/>
    </row>
    <row r="970" spans="4:5" ht="15.75" customHeight="1">
      <c r="D970" s="232"/>
      <c r="E970" s="232"/>
    </row>
    <row r="971" spans="4:5" ht="15.75" customHeight="1">
      <c r="D971" s="232"/>
      <c r="E971" s="232"/>
    </row>
    <row r="972" spans="4:5" ht="15.75" customHeight="1">
      <c r="D972" s="232"/>
      <c r="E972" s="232"/>
    </row>
    <row r="973" spans="4:5" ht="15.75" customHeight="1">
      <c r="D973" s="232"/>
      <c r="E973" s="232"/>
    </row>
    <row r="974" spans="4:5" ht="15.75" customHeight="1">
      <c r="D974" s="232"/>
      <c r="E974" s="232"/>
    </row>
    <row r="975" spans="4:5" ht="15.75" customHeight="1">
      <c r="D975" s="232"/>
      <c r="E975" s="232"/>
    </row>
    <row r="976" spans="4:5" ht="15.75" customHeight="1">
      <c r="D976" s="232"/>
      <c r="E976" s="232"/>
    </row>
    <row r="977" spans="4:5" ht="15.75" customHeight="1">
      <c r="D977" s="232"/>
      <c r="E977" s="232"/>
    </row>
    <row r="978" spans="4:5" ht="15.75" customHeight="1">
      <c r="D978" s="232"/>
      <c r="E978" s="232"/>
    </row>
    <row r="979" spans="4:5" ht="15.75" customHeight="1">
      <c r="D979" s="232"/>
      <c r="E979" s="232"/>
    </row>
    <row r="980" spans="4:5" ht="15.75" customHeight="1">
      <c r="D980" s="232"/>
      <c r="E980" s="232"/>
    </row>
    <row r="981" spans="4:5" ht="15.75" customHeight="1">
      <c r="D981" s="232"/>
      <c r="E981" s="232"/>
    </row>
    <row r="982" spans="4:5" ht="15.75" customHeight="1">
      <c r="D982" s="232"/>
      <c r="E982" s="232"/>
    </row>
    <row r="983" spans="4:5" ht="15.75" customHeight="1">
      <c r="D983" s="232"/>
      <c r="E983" s="232"/>
    </row>
    <row r="984" spans="4:5" ht="15.75" customHeight="1">
      <c r="D984" s="232"/>
      <c r="E984" s="232"/>
    </row>
    <row r="985" spans="4:5" ht="15.75" customHeight="1">
      <c r="D985" s="232"/>
      <c r="E985" s="232"/>
    </row>
    <row r="986" spans="4:5" ht="15.75" customHeight="1">
      <c r="D986" s="232"/>
      <c r="E986" s="232"/>
    </row>
    <row r="987" spans="4:5" ht="15.75" customHeight="1">
      <c r="D987" s="232"/>
      <c r="E987" s="232"/>
    </row>
    <row r="988" spans="4:5" ht="15.75" customHeight="1">
      <c r="D988" s="232"/>
      <c r="E988" s="232"/>
    </row>
    <row r="989" spans="4:5" ht="15.75" customHeight="1">
      <c r="D989" s="232"/>
      <c r="E989" s="232"/>
    </row>
    <row r="990" spans="4:5" ht="15.75" customHeight="1">
      <c r="D990" s="232"/>
      <c r="E990" s="232"/>
    </row>
    <row r="991" spans="4:5" ht="15.75" customHeight="1">
      <c r="D991" s="232"/>
      <c r="E991" s="232"/>
    </row>
    <row r="992" spans="4:5" ht="15.75" customHeight="1">
      <c r="D992" s="232"/>
      <c r="E992" s="232"/>
    </row>
    <row r="993" spans="4:5" ht="15.75" customHeight="1">
      <c r="D993" s="232"/>
      <c r="E993" s="232"/>
    </row>
    <row r="994" spans="4:5" ht="15.75" customHeight="1">
      <c r="D994" s="232"/>
      <c r="E994" s="232"/>
    </row>
    <row r="995" spans="4:5" ht="15.75" customHeight="1">
      <c r="D995" s="232"/>
      <c r="E995" s="232"/>
    </row>
    <row r="996" spans="4:5" ht="15.75" customHeight="1">
      <c r="D996" s="232"/>
      <c r="E996" s="232"/>
    </row>
    <row r="997" spans="4:5" ht="15.75" customHeight="1">
      <c r="D997" s="232"/>
      <c r="E997" s="232"/>
    </row>
    <row r="998" spans="4:5" ht="15.75" customHeight="1">
      <c r="D998" s="232"/>
      <c r="E998" s="232"/>
    </row>
    <row r="999" spans="4:5" ht="15.75" customHeight="1">
      <c r="D999" s="232"/>
      <c r="E999" s="232"/>
    </row>
    <row r="1000" spans="4:5" ht="15.75" customHeight="1">
      <c r="D1000" s="232"/>
      <c r="E1000" s="232"/>
    </row>
  </sheetData>
  <pageMargins left="0.7" right="0.7" top="0.75" bottom="0.75" header="0" footer="0"/>
  <pageSetup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Calendar</vt:lpstr>
      <vt:lpstr>ThongtinDN</vt:lpstr>
      <vt:lpstr>Hợp đồng</vt:lpstr>
      <vt:lpstr>Nhập liệu</vt:lpstr>
      <vt:lpstr>Chi tiết</vt:lpstr>
      <vt:lpstr>DANH MỤC KHÁCH  HÀNG</vt:lpstr>
      <vt:lpstr>MACT</vt:lpstr>
      <vt:lpstr>MACTY</vt:lpstr>
      <vt:lpstr>ThongtinDN!ngay1</vt:lpstr>
      <vt:lpstr>ngay1</vt:lpstr>
      <vt:lpstr>ThongtinDN!ngay2</vt:lpstr>
      <vt:lpstr>ngay2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amatax.vn</dc:creator>
  <cp:lastModifiedBy>Thảo Thanh DAPL</cp:lastModifiedBy>
  <dcterms:created xsi:type="dcterms:W3CDTF">2014-10-19T14:32:44Z</dcterms:created>
  <dcterms:modified xsi:type="dcterms:W3CDTF">2025-05-16T08:44:43Z</dcterms:modified>
</cp:coreProperties>
</file>